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7 FERC Rate Case (Formula 5th True Up) TO11\6-June 15-Draft Informational Filing\Workpapers\Workpapers 2\"/>
    </mc:Choice>
  </mc:AlternateContent>
  <bookViews>
    <workbookView xWindow="-15" yWindow="45" windowWidth="11610" windowHeight="8610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Adjustments!$A$41:$L$45</definedName>
    <definedName name="LOLD">1</definedName>
    <definedName name="LOLD_Table">18</definedName>
    <definedName name="_xlnm.Print_Area" localSheetId="1">Adjustments!$A$1:$I$68</definedName>
    <definedName name="_xlnm.Print_Area" localSheetId="0">'Sum by FERC Acct'!$A$1:$E$104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52511"/>
</workbook>
</file>

<file path=xl/calcChain.xml><?xml version="1.0" encoding="utf-8"?>
<calcChain xmlns="http://schemas.openxmlformats.org/spreadsheetml/2006/main">
  <c r="I62" i="4" l="1"/>
  <c r="I63" i="4"/>
  <c r="I61" i="4"/>
  <c r="I54" i="4" l="1"/>
  <c r="I55" i="4"/>
  <c r="I56" i="4"/>
  <c r="I57" i="4"/>
  <c r="G20" i="4" l="1"/>
  <c r="H20" i="4"/>
  <c r="I20" i="4"/>
  <c r="I19" i="4"/>
  <c r="H66" i="4" l="1"/>
  <c r="G66" i="4" l="1"/>
  <c r="I51" i="4"/>
  <c r="I52" i="4"/>
  <c r="I43" i="4" l="1"/>
  <c r="I44" i="4"/>
  <c r="I45" i="4"/>
  <c r="I42" i="4"/>
  <c r="G37" i="4" l="1"/>
  <c r="H37" i="4" l="1"/>
  <c r="I60" i="4"/>
  <c r="I53" i="4" l="1"/>
  <c r="I59" i="4"/>
  <c r="I64" i="4"/>
  <c r="I65" i="4"/>
  <c r="I58" i="4"/>
  <c r="I66" i="4" l="1"/>
  <c r="G46" i="4"/>
  <c r="H46" i="4"/>
  <c r="I46" i="4" l="1"/>
  <c r="I36" i="4" l="1"/>
  <c r="I35" i="4"/>
  <c r="I34" i="4"/>
  <c r="I37" i="4" l="1"/>
  <c r="C102" i="1" l="1"/>
  <c r="C24" i="1"/>
  <c r="C37" i="1"/>
  <c r="C35" i="1"/>
  <c r="C61" i="1"/>
  <c r="C64" i="1"/>
  <c r="C68" i="1"/>
  <c r="C91" i="1"/>
  <c r="C99" i="1"/>
  <c r="C46" i="1"/>
  <c r="C54" i="1"/>
  <c r="C65" i="1"/>
  <c r="C75" i="1"/>
  <c r="C79" i="1"/>
  <c r="C82" i="1"/>
  <c r="C98" i="1"/>
  <c r="C49" i="1"/>
  <c r="C97" i="1"/>
  <c r="C53" i="1"/>
  <c r="C59" i="1"/>
  <c r="C63" i="1"/>
  <c r="C29" i="1"/>
  <c r="C40" i="1"/>
  <c r="C38" i="1"/>
  <c r="C34" i="1"/>
  <c r="C50" i="1"/>
  <c r="C71" i="1"/>
  <c r="C78" i="1"/>
  <c r="C96" i="1"/>
  <c r="C30" i="1"/>
  <c r="C43" i="1"/>
  <c r="C66" i="1"/>
  <c r="I18" i="4"/>
  <c r="I13" i="4"/>
  <c r="C36" i="1"/>
  <c r="C45" i="1"/>
  <c r="C33" i="1"/>
  <c r="C39" i="1"/>
  <c r="C44" i="1"/>
  <c r="C57" i="1"/>
  <c r="C67" i="1"/>
  <c r="C72" i="1"/>
  <c r="C74" i="1"/>
  <c r="C73" i="1"/>
  <c r="C28" i="1"/>
  <c r="C5" i="1" l="1"/>
  <c r="D6" i="1"/>
  <c r="C26" i="1" l="1"/>
  <c r="C16" i="1" l="1"/>
  <c r="C14" i="1"/>
  <c r="C12" i="1"/>
  <c r="C21" i="1"/>
  <c r="C10" i="1"/>
  <c r="C20" i="1"/>
  <c r="C4" i="1"/>
  <c r="C19" i="1"/>
  <c r="C41" i="1" l="1"/>
  <c r="C93" i="1" l="1"/>
  <c r="C88" i="1"/>
  <c r="C87" i="1"/>
  <c r="H29" i="4" l="1"/>
  <c r="G29" i="4"/>
  <c r="I28" i="4"/>
  <c r="I27" i="4"/>
  <c r="I26" i="4"/>
  <c r="I8" i="4"/>
  <c r="I29" i="4" l="1"/>
  <c r="E100" i="1"/>
  <c r="D100" i="1"/>
  <c r="E89" i="1"/>
  <c r="D89" i="1"/>
  <c r="A88" i="1"/>
  <c r="A91" i="1" s="1"/>
  <c r="A93" i="1" s="1"/>
  <c r="A96" i="1" s="1"/>
  <c r="A97" i="1" s="1"/>
  <c r="A98" i="1" s="1"/>
  <c r="A99" i="1" s="1"/>
  <c r="A102" i="1" s="1"/>
  <c r="E80" i="1"/>
  <c r="D80" i="1"/>
  <c r="E76" i="1"/>
  <c r="D76" i="1"/>
  <c r="E69" i="1"/>
  <c r="D69" i="1"/>
  <c r="E55" i="1"/>
  <c r="D55" i="1"/>
  <c r="E51" i="1"/>
  <c r="D51" i="1"/>
  <c r="E47" i="1"/>
  <c r="D47" i="1"/>
  <c r="E41" i="1"/>
  <c r="D41" i="1"/>
  <c r="E31" i="1"/>
  <c r="D31" i="1"/>
  <c r="E22" i="1"/>
  <c r="D22" i="1"/>
  <c r="E6" i="1"/>
  <c r="C80" i="1"/>
  <c r="C55" i="1"/>
  <c r="A5" i="1"/>
  <c r="A8" i="1" s="1"/>
  <c r="A10" i="1" s="1"/>
  <c r="A12" i="1" s="1"/>
  <c r="A14" i="1" s="1"/>
  <c r="A16" i="1" s="1"/>
  <c r="A18" i="1" s="1"/>
  <c r="A19" i="1" s="1"/>
  <c r="A20" i="1" s="1"/>
  <c r="A21" i="1" s="1"/>
  <c r="A24" i="1" s="1"/>
  <c r="A26" i="1" s="1"/>
  <c r="A28" i="1" s="1"/>
  <c r="A29" i="1" s="1"/>
  <c r="A30" i="1" s="1"/>
  <c r="A33" i="1" s="1"/>
  <c r="A34" i="1" s="1"/>
  <c r="A35" i="1" l="1"/>
  <c r="A36" i="1" s="1"/>
  <c r="A37" i="1" s="1"/>
  <c r="A38" i="1" s="1"/>
  <c r="A39" i="1" s="1"/>
  <c r="A40" i="1" s="1"/>
  <c r="A43" i="1" s="1"/>
  <c r="A44" i="1" s="1"/>
  <c r="A45" i="1" s="1"/>
  <c r="A46" i="1" s="1"/>
  <c r="A49" i="1" s="1"/>
  <c r="A50" i="1" s="1"/>
  <c r="A53" i="1" s="1"/>
  <c r="A57" i="1" s="1"/>
  <c r="A59" i="1" s="1"/>
  <c r="A61" i="1" s="1"/>
  <c r="A54" i="1" s="1"/>
  <c r="A63" i="1" s="1"/>
  <c r="A64" i="1" s="1"/>
  <c r="A65" i="1" s="1"/>
  <c r="A66" i="1" s="1"/>
  <c r="A67" i="1" s="1"/>
  <c r="A68" i="1" s="1"/>
  <c r="A71" i="1" s="1"/>
  <c r="A72" i="1" s="1"/>
  <c r="A73" i="1" s="1"/>
  <c r="A74" i="1" s="1"/>
  <c r="A75" i="1" s="1"/>
  <c r="A78" i="1" s="1"/>
  <c r="A79" i="1" s="1"/>
  <c r="A82" i="1" s="1"/>
  <c r="D104" i="1"/>
  <c r="E104" i="1"/>
  <c r="D84" i="1"/>
  <c r="E84" i="1"/>
  <c r="C89" i="1"/>
  <c r="C100" i="1"/>
  <c r="C69" i="1"/>
  <c r="C76" i="1"/>
  <c r="C47" i="1"/>
  <c r="C51" i="1"/>
  <c r="C31" i="1"/>
  <c r="C6" i="1"/>
  <c r="C22" i="1"/>
  <c r="C104" i="1" l="1"/>
  <c r="C84" i="1"/>
</calcChain>
</file>

<file path=xl/sharedStrings.xml><?xml version="1.0" encoding="utf-8"?>
<sst xmlns="http://schemas.openxmlformats.org/spreadsheetml/2006/main" count="235" uniqueCount="160">
  <si>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</si>
  <si>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</si>
  <si>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</si>
  <si>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</si>
  <si>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</si>
  <si>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</si>
  <si>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Operations Engineering</t>
  </si>
  <si>
    <t>560 - Sylmar/Palo Verde</t>
  </si>
  <si>
    <t>561.000 Load Dispatching</t>
  </si>
  <si>
    <t>561.100 Load Dispatch-Reliability</t>
  </si>
  <si>
    <t>561.200 Load Dispatch Monitor and Operate Trans. System</t>
  </si>
  <si>
    <t>561.400 Scheduling, System Control and Dispatch Services</t>
  </si>
  <si>
    <t>561.500 Reliability, Planning and Standards Development</t>
  </si>
  <si>
    <t>562 - MOGS Station Expense</t>
  </si>
  <si>
    <t>562 - Operating Transmission Stations</t>
  </si>
  <si>
    <t>562 - Routine Testing and Inspection</t>
  </si>
  <si>
    <t>562 - Sylmar/Palo Verde</t>
  </si>
  <si>
    <t>563 - Inspect and Patrol Line</t>
  </si>
  <si>
    <t>564 - Underground Line Expense</t>
  </si>
  <si>
    <t>565 - Wheeling Costs</t>
  </si>
  <si>
    <t>565 - WAPA Transmission for Remote Service</t>
  </si>
  <si>
    <t>565 - Transmission for Four Corners</t>
  </si>
  <si>
    <t>566 - ISO/RSBA/TSP Balancing Accounts</t>
  </si>
  <si>
    <t>566 - NERC/CIP Compliance</t>
  </si>
  <si>
    <t>566 - Transmission Regulatory Policy</t>
  </si>
  <si>
    <t>566 - FERC Regulation &amp; Contracts</t>
  </si>
  <si>
    <t>566 - Grid Contract Management</t>
  </si>
  <si>
    <t>566 - Sylmar/Palo Verde/Other General Functions</t>
  </si>
  <si>
    <t>567 - Line Rents</t>
  </si>
  <si>
    <t>567 - Morongo Lease</t>
  </si>
  <si>
    <t>567 - Eldorado</t>
  </si>
  <si>
    <t>567 - Sylmar/Palo Verde</t>
  </si>
  <si>
    <t>568 - Maintenance Supervision and Engineering</t>
  </si>
  <si>
    <t>568 - Sylmar/Palo Verde</t>
  </si>
  <si>
    <t>569 - Maintenance of Structures</t>
  </si>
  <si>
    <t>569 - Sylmar/Palo Verde</t>
  </si>
  <si>
    <t>570 - Maintenance of Power Transformers</t>
  </si>
  <si>
    <t>570 - Maintenance of Transmission Circuit Breakers</t>
  </si>
  <si>
    <t>570 - Maintenance of Transmission Voltage Equipment</t>
  </si>
  <si>
    <t>570 - Maintenance of Miscellaneous Transmission Equipment</t>
  </si>
  <si>
    <t>570 - Substation Work Order Related Expense</t>
  </si>
  <si>
    <t>570 - Sylmar/Palo Verde</t>
  </si>
  <si>
    <t>571 - Poles and Structures</t>
  </si>
  <si>
    <t>571 - Insulators and Conductors</t>
  </si>
  <si>
    <t xml:space="preserve">571 - Transmission Line Rights of Way </t>
  </si>
  <si>
    <t>571 - Transmission Work Order Related Expense</t>
  </si>
  <si>
    <t>571 - Sylmar/Palo Verde</t>
  </si>
  <si>
    <t>572 - Maintenance of Underground Transmission Lines</t>
  </si>
  <si>
    <t>572 - Sylmar/Palo Verde</t>
  </si>
  <si>
    <t>573 - Provision for Property Damage Expense to Trans. Fac.</t>
  </si>
  <si>
    <t>Total Transmission O&amp;M</t>
  </si>
  <si>
    <t>Distribution Accounts</t>
  </si>
  <si>
    <t>582 - Operation and Relay Protection of Distribution Substations</t>
  </si>
  <si>
    <t>582 - Testing and Inspecting Distribution Substation Equipment</t>
  </si>
  <si>
    <t>590 - Maintenance Supervision and Engineering</t>
  </si>
  <si>
    <t>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</si>
  <si>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</si>
  <si>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</si>
  <si>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</si>
  <si>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Equipment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</si>
  <si>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</si>
  <si>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</si>
  <si>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</si>
  <si>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</si>
  <si>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</si>
  <si>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</si>
  <si>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</si>
  <si>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</si>
  <si>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</si>
  <si>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</si>
  <si>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</si>
  <si>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</si>
  <si>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</si>
  <si>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</si>
  <si>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</si>
  <si>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</si>
  <si>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</si>
  <si>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</si>
  <si>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</si>
  <si>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</si>
  <si>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</si>
  <si>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</si>
  <si>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</si>
  <si>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</si>
  <si>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</si>
  <si>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</si>
  <si>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</si>
  <si>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</si>
  <si>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</si>
  <si>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</si>
  <si>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</si>
  <si>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</si>
  <si>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and 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</si>
  <si>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</si>
  <si>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</si>
  <si>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</si>
  <si>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</si>
  <si>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</si>
  <si>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</si>
  <si>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</si>
  <si>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</si>
  <si>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</si>
  <si>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</si>
  <si>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N/A</t>
  </si>
  <si>
    <t>F</t>
  </si>
  <si>
    <t>Exclusion of Shareholder Funded Costs</t>
  </si>
  <si>
    <t>566 - Other</t>
  </si>
  <si>
    <t>566 - Training</t>
  </si>
  <si>
    <t>G</t>
  </si>
  <si>
    <t>H</t>
  </si>
  <si>
    <t>32, 33, 34</t>
  </si>
  <si>
    <t>Exclusion of Amounts Transferred from A&amp;G Account 920 Pursuant to Order 668</t>
  </si>
  <si>
    <t>569.100 - Hardware</t>
  </si>
  <si>
    <t>569.200 - Software</t>
  </si>
  <si>
    <t>569.300 - Communication</t>
  </si>
  <si>
    <t>Various</t>
  </si>
  <si>
    <t xml:space="preserve"> Exclusion of ACE awards &amp; Spot Bonuses Recorded in O&amp;M Accounts 560-592.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</si>
  <si>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</si>
  <si>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</si>
  <si>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</si>
  <si>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</si>
  <si>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</si>
  <si>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</si>
  <si>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</si>
  <si>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</si>
  <si>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</si>
  <si>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Total ACE and Spot Bonuses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</si>
  <si>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</si>
  <si>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</si>
  <si>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</si>
  <si>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</si>
  <si>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</si>
  <si>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F529179</t>
  </si>
  <si>
    <t>F520518</t>
  </si>
  <si>
    <t>F527895</t>
  </si>
  <si>
    <t>F529182</t>
  </si>
  <si>
    <t>F529184</t>
  </si>
  <si>
    <t>POLE LOADING PROGRAM MALIBU DIST (SH)</t>
  </si>
  <si>
    <t>PWRD Shareholder Funded - Misc Expenses</t>
  </si>
  <si>
    <t>FIM OOR Charges/Paying</t>
  </si>
  <si>
    <t>POLE LOADING PRGM MALIBU R.E. DIST (SH)</t>
  </si>
  <si>
    <t>POLE LOADING MALIBU REPAIRS DIST (SH)</t>
  </si>
  <si>
    <t>F520102</t>
  </si>
  <si>
    <t>Engineering Advancement (EPRI Expense)</t>
  </si>
  <si>
    <t>Schedule 19 - 2015 Recorded O&amp;M Expenses Adjusted from Formula Rate</t>
  </si>
  <si>
    <t>Total 565 - Wheeling Costs</t>
  </si>
  <si>
    <t>F528243</t>
  </si>
  <si>
    <t>GF-Out-of-State Transmission</t>
  </si>
  <si>
    <t>F529183</t>
  </si>
  <si>
    <t>POLE LOADING MALIBU REPAIRS TRANS (SH)</t>
  </si>
  <si>
    <t>F515137</t>
  </si>
  <si>
    <t>LAMShareholderLicensingActivities-Easter</t>
  </si>
  <si>
    <t>F515144</t>
  </si>
  <si>
    <t>LandOpsMgmtShareholderAG</t>
  </si>
  <si>
    <t>F500231</t>
  </si>
  <si>
    <t>EMPLOYEE CONTRIBUTION</t>
  </si>
  <si>
    <t>F529496</t>
  </si>
  <si>
    <t>ACACIA SETTLEMENT AGREEMENT $6.5M (SH)</t>
  </si>
  <si>
    <t>F529495</t>
  </si>
  <si>
    <t>WINDSTORM SETTLEMENT AGREEMENT $3M (SH)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</si>
</sst>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2" applyFont="1" applyBorder="1" applyAlignment="1"/>
    <xf numFmtId="0" fontId="4" fillId="0" borderId="0" xfId="0" applyFont="1"/>
    <xf numFmtId="0" fontId="3" fillId="0" borderId="2" xfId="2" applyFont="1" applyFill="1" applyBorder="1" applyAlignment="1">
      <alignment horizontal="center"/>
    </xf>
    <xf numFmtId="0" fontId="4" fillId="0" borderId="0" xfId="2" applyFont="1" applyBorder="1" applyAlignment="1"/>
    <xf numFmtId="0" fontId="3" fillId="0" borderId="0" xfId="2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quotePrefix="1"/>
    <xf numFmtId="0" fontId="0" fillId="0" borderId="0" xfId="0" quotePrefix="1" applyFill="1"/>
    <xf numFmtId="0" fontId="3" fillId="0" borderId="0" xfId="2" applyFont="1" applyBorder="1"/>
    <xf numFmtId="0" fontId="3" fillId="0" borderId="0" xfId="2" applyFont="1" applyFill="1" applyBorder="1"/>
    <xf numFmtId="0" fontId="4" fillId="0" borderId="0" xfId="2" applyFont="1" applyBorder="1"/>
    <xf numFmtId="164" fontId="2" fillId="0" borderId="0" xfId="2" applyNumberFormat="1" applyFill="1" applyBorder="1"/>
    <xf numFmtId="164" fontId="2" fillId="0" borderId="0" xfId="3" applyNumberFormat="1" applyFont="1" applyFill="1" applyBorder="1"/>
    <xf numFmtId="0" fontId="2" fillId="0" borderId="0" xfId="2" applyFont="1" applyFill="1" applyBorder="1"/>
    <xf numFmtId="164" fontId="2" fillId="0" borderId="0" xfId="2" applyNumberFormat="1" applyFont="1" applyFill="1" applyBorder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5" fontId="2" fillId="0" borderId="0" xfId="2" applyNumberFormat="1" applyFill="1" applyBorder="1"/>
    <xf numFmtId="5" fontId="3" fillId="0" borderId="0" xfId="2" applyNumberFormat="1" applyFont="1" applyFill="1" applyBorder="1"/>
    <xf numFmtId="5" fontId="2" fillId="0" borderId="0" xfId="3" applyNumberFormat="1" applyFont="1" applyFill="1" applyBorder="1"/>
    <xf numFmtId="5" fontId="2" fillId="0" borderId="4" xfId="2" applyNumberFormat="1" applyFill="1" applyBorder="1"/>
    <xf numFmtId="5" fontId="3" fillId="0" borderId="0" xfId="3" applyNumberFormat="1" applyFont="1" applyFill="1" applyBorder="1"/>
    <xf numFmtId="5" fontId="2" fillId="0" borderId="4" xfId="3" applyNumberFormat="1" applyFont="1" applyFill="1" applyBorder="1"/>
    <xf numFmtId="5" fontId="3" fillId="0" borderId="7" xfId="2" applyNumberFormat="1" applyFont="1" applyFill="1" applyBorder="1"/>
    <xf numFmtId="5" fontId="2" fillId="0" borderId="0" xfId="2" applyNumberFormat="1" applyFill="1" applyBorder="1" applyAlignment="1">
      <alignment horizontal="center"/>
    </xf>
    <xf numFmtId="5" fontId="0" fillId="0" borderId="0" xfId="5" applyNumberFormat="1" applyFont="1" applyFill="1" applyBorder="1"/>
    <xf numFmtId="5" fontId="3" fillId="0" borderId="0" xfId="2" applyNumberFormat="1" applyFont="1" applyFill="1" applyBorder="1" applyAlignment="1">
      <alignment horizontal="center"/>
    </xf>
    <xf numFmtId="5" fontId="3" fillId="0" borderId="0" xfId="1" applyNumberFormat="1" applyFont="1" applyFill="1" applyBorder="1"/>
    <xf numFmtId="5" fontId="2" fillId="0" borderId="4" xfId="2" applyNumberFormat="1" applyFill="1" applyBorder="1" applyAlignment="1">
      <alignment horizontal="center"/>
    </xf>
    <xf numFmtId="0" fontId="2" fillId="0" borderId="0" xfId="0" quotePrefix="1" applyFont="1" applyFill="1"/>
    <xf numFmtId="5" fontId="3" fillId="0" borderId="7" xfId="1" applyNumberFormat="1" applyFont="1" applyFill="1" applyBorder="1"/>
    <xf numFmtId="0" fontId="0" fillId="0" borderId="0" xfId="0" applyFill="1"/>
    <xf numFmtId="0" fontId="7" fillId="0" borderId="0" xfId="0" applyFont="1" applyFill="1" applyBorder="1"/>
    <xf numFmtId="0" fontId="8" fillId="0" borderId="6" xfId="0" applyFont="1" applyFill="1" applyBorder="1" applyAlignment="1">
      <alignment horizontal="center" wrapText="1"/>
    </xf>
    <xf numFmtId="0" fontId="8" fillId="0" borderId="6" xfId="0" applyFont="1" applyFill="1" applyBorder="1"/>
    <xf numFmtId="0" fontId="3" fillId="0" borderId="2" xfId="2" applyFont="1" applyFill="1" applyBorder="1" applyAlignment="1">
      <alignment horizontal="center"/>
    </xf>
    <xf numFmtId="164" fontId="0" fillId="0" borderId="0" xfId="5" applyNumberFormat="1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Border="1"/>
    <xf numFmtId="0" fontId="8" fillId="0" borderId="0" xfId="0" applyFont="1" applyFill="1"/>
    <xf numFmtId="0" fontId="5" fillId="0" borderId="2" xfId="0" applyFont="1" applyFill="1" applyBorder="1"/>
    <xf numFmtId="0" fontId="5" fillId="0" borderId="2" xfId="0" applyFont="1" applyFill="1" applyBorder="1" applyAlignment="1">
      <alignment horizontal="center" wrapText="1"/>
    </xf>
    <xf numFmtId="164" fontId="5" fillId="0" borderId="2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Alignment="1">
      <alignment wrapText="1"/>
    </xf>
    <xf numFmtId="164" fontId="5" fillId="0" borderId="2" xfId="5" applyNumberFormat="1" applyFont="1" applyFill="1" applyBorder="1" applyAlignment="1">
      <alignment horizontal="center" wrapText="1"/>
    </xf>
    <xf numFmtId="164" fontId="0" fillId="0" borderId="4" xfId="5" applyNumberFormat="1" applyFont="1" applyFill="1" applyBorder="1" applyAlignment="1">
      <alignment wrapText="1"/>
    </xf>
    <xf numFmtId="0" fontId="5" fillId="0" borderId="0" xfId="0" applyFont="1" applyFill="1"/>
    <xf numFmtId="0" fontId="5" fillId="0" borderId="2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164" fontId="0" fillId="0" borderId="0" xfId="5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164" fontId="0" fillId="0" borderId="7" xfId="5" applyNumberFormat="1" applyFont="1" applyFill="1" applyBorder="1" applyAlignment="1">
      <alignment wrapText="1"/>
    </xf>
    <xf numFmtId="0" fontId="5" fillId="0" borderId="7" xfId="0" applyFont="1" applyFill="1" applyBorder="1" applyAlignment="1"/>
    <xf numFmtId="0" fontId="8" fillId="0" borderId="0" xfId="0" applyFont="1" applyFill="1" applyBorder="1" applyAlignment="1">
      <alignment horizontal="center"/>
    </xf>
    <xf numFmtId="164" fontId="0" fillId="0" borderId="0" xfId="5" applyNumberFormat="1" applyFont="1" applyFill="1" applyAlignment="1">
      <alignment horizontal="center" wrapText="1"/>
    </xf>
    <xf numFmtId="164" fontId="0" fillId="0" borderId="0" xfId="0" applyNumberFormat="1" applyFont="1" applyFill="1" applyBorder="1" applyAlignment="1">
      <alignment wrapText="1"/>
    </xf>
    <xf numFmtId="164" fontId="0" fillId="0" borderId="0" xfId="5" applyNumberFormat="1" applyFont="1" applyFill="1" applyBorder="1" applyAlignment="1">
      <alignment horizontal="center" wrapText="1"/>
    </xf>
    <xf numFmtId="164" fontId="0" fillId="0" borderId="7" xfId="5" applyNumberFormat="1" applyFont="1" applyFill="1" applyBorder="1" applyAlignment="1">
      <alignment horizont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0" xfId="0" quotePrefix="1" applyFont="1" applyFill="1"/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center" wrapText="1"/>
    </xf>
    <xf numFmtId="0" fontId="0" fillId="0" borderId="0" xfId="0" quotePrefix="1" applyFont="1" applyFill="1" applyBorder="1"/>
    <xf numFmtId="0" fontId="0" fillId="0" borderId="7" xfId="0" applyFont="1" applyFill="1" applyBorder="1" applyAlignment="1">
      <alignment wrapText="1"/>
    </xf>
    <xf numFmtId="0" fontId="0" fillId="0" borderId="7" xfId="0" applyFont="1" applyFill="1" applyBorder="1"/>
    <xf numFmtId="43" fontId="0" fillId="0" borderId="0" xfId="0" applyNumberFormat="1" applyFont="1" applyFill="1" applyAlignment="1">
      <alignment horizontal="center" wrapText="1"/>
    </xf>
    <xf numFmtId="0" fontId="0" fillId="0" borderId="4" xfId="0" quotePrefix="1" applyFont="1" applyFill="1" applyBorder="1"/>
    <xf numFmtId="0" fontId="0" fillId="0" borderId="4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164" fontId="10" fillId="0" borderId="0" xfId="2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0" fontId="6" fillId="0" borderId="0" xfId="0" applyFont="1" applyFill="1" applyAlignment="1">
      <alignment horizontal="center"/>
    </xf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7"/>
  <sheetViews>
    <sheetView tabSelected="1" zoomScale="90" zoomScaleNormal="90" workbookViewId="0">
      <selection activeCell="D60" sqref="D60"/>
    </sheetView>
  </sheetViews>
  <sheetFormatPr defaultRowHeight="15" x14ac:dyDescent="0.25"/>
  <cols>
    <col min="1" max="1" width="18" customWidth="1"/>
    <col min="2" max="2" width="56.5703125" customWidth="1"/>
    <col min="3" max="3" width="15.5703125" bestFit="1" customWidth="1"/>
    <col min="4" max="5" width="14.7109375" style="33" customWidth="1"/>
    <col min="7" max="7" width="18" customWidth="1"/>
    <col min="8" max="8" width="50.7109375" customWidth="1"/>
    <col min="9" max="11" width="14.7109375" customWidth="1"/>
  </cols>
  <sheetData>
    <row r="1" spans="1:6" x14ac:dyDescent="0.25">
      <c r="A1" s="1"/>
      <c r="B1" s="83" t="s">
        <v>0</v>
      </c>
      <c r="C1" s="85" t="s">
        <v>1</v>
      </c>
      <c r="D1" s="85"/>
      <c r="E1" s="85"/>
    </row>
    <row r="2" spans="1:6" x14ac:dyDescent="0.25">
      <c r="A2" s="18" t="s">
        <v>64</v>
      </c>
      <c r="B2" s="84"/>
      <c r="C2" s="3" t="s">
        <v>2</v>
      </c>
      <c r="D2" s="37" t="s">
        <v>3</v>
      </c>
      <c r="E2" s="37" t="s">
        <v>4</v>
      </c>
    </row>
    <row r="3" spans="1:6" x14ac:dyDescent="0.25">
      <c r="B3" s="4" t="s">
        <v>5</v>
      </c>
      <c r="C3" s="5"/>
      <c r="D3" s="5"/>
      <c r="E3" s="5"/>
    </row>
    <row r="4" spans="1:6" x14ac:dyDescent="0.25">
      <c r="A4" s="6">
        <v>1</v>
      </c>
      <c r="B4" s="7" t="s">
        <v>6</v>
      </c>
      <c r="C4" s="19">
        <f>SUM(D4:E4)</f>
        <v>8986905.8299999982</v>
      </c>
      <c r="D4" s="21">
        <v>5369289.6799999997</v>
      </c>
      <c r="E4" s="21">
        <v>3617616.1499999985</v>
      </c>
      <c r="F4" s="6"/>
    </row>
    <row r="5" spans="1:6" x14ac:dyDescent="0.25">
      <c r="A5" s="6">
        <f>A4+1</f>
        <v>2</v>
      </c>
      <c r="B5" s="7" t="s">
        <v>7</v>
      </c>
      <c r="C5" s="19">
        <f>SUM(D5:E5)</f>
        <v>-74603.070000000007</v>
      </c>
      <c r="D5" s="19">
        <v>0</v>
      </c>
      <c r="E5" s="19">
        <v>-74603.070000000007</v>
      </c>
      <c r="F5" s="6"/>
    </row>
    <row r="6" spans="1:6" x14ac:dyDescent="0.25">
      <c r="A6" s="6"/>
      <c r="B6" s="7" t="s">
        <v>62</v>
      </c>
      <c r="C6" s="25">
        <f>SUM(C4:C5)</f>
        <v>8912302.7599999979</v>
      </c>
      <c r="D6" s="25">
        <f>SUM(D4:D5)</f>
        <v>5369289.6799999997</v>
      </c>
      <c r="E6" s="25">
        <f>SUM(E4:E5)</f>
        <v>3543013.0799999987</v>
      </c>
      <c r="F6" s="6"/>
    </row>
    <row r="7" spans="1:6" x14ac:dyDescent="0.25">
      <c r="A7" s="6"/>
      <c r="B7" s="7"/>
      <c r="C7" s="19"/>
      <c r="D7" s="21"/>
      <c r="E7" s="21"/>
      <c r="F7" s="6"/>
    </row>
    <row r="8" spans="1:6" x14ac:dyDescent="0.25">
      <c r="A8" s="6">
        <f>A5+1</f>
        <v>3</v>
      </c>
      <c r="B8" s="8" t="s">
        <v>8</v>
      </c>
      <c r="C8" s="19">
        <v>0</v>
      </c>
      <c r="D8" s="21">
        <v>0</v>
      </c>
      <c r="E8" s="21">
        <v>0</v>
      </c>
      <c r="F8" s="6"/>
    </row>
    <row r="9" spans="1:6" x14ac:dyDescent="0.25">
      <c r="A9" s="6"/>
      <c r="B9" s="8"/>
      <c r="C9" s="20"/>
      <c r="D9" s="23"/>
      <c r="E9" s="23"/>
      <c r="F9" s="6"/>
    </row>
    <row r="10" spans="1:6" x14ac:dyDescent="0.25">
      <c r="A10" s="6">
        <f>A8+1</f>
        <v>4</v>
      </c>
      <c r="B10" s="8" t="s">
        <v>9</v>
      </c>
      <c r="C10" s="20">
        <f>SUM(D10:E10)</f>
        <v>702757.42999999993</v>
      </c>
      <c r="D10" s="21">
        <v>361516.90999999992</v>
      </c>
      <c r="E10" s="21">
        <v>341240.52</v>
      </c>
      <c r="F10" s="6"/>
    </row>
    <row r="11" spans="1:6" x14ac:dyDescent="0.25">
      <c r="A11" s="6"/>
      <c r="B11" s="8"/>
      <c r="C11" s="20"/>
      <c r="D11" s="23"/>
      <c r="E11" s="23"/>
      <c r="F11" s="6"/>
    </row>
    <row r="12" spans="1:6" x14ac:dyDescent="0.25">
      <c r="A12" s="6">
        <f>A10+1</f>
        <v>5</v>
      </c>
      <c r="B12" s="8" t="s">
        <v>10</v>
      </c>
      <c r="C12" s="20">
        <f>SUM(D12:E12)</f>
        <v>8266023.2299999995</v>
      </c>
      <c r="D12" s="21">
        <v>6895767.6699999999</v>
      </c>
      <c r="E12" s="21">
        <v>1370255.5599999998</v>
      </c>
      <c r="F12" s="6"/>
    </row>
    <row r="13" spans="1:6" x14ac:dyDescent="0.25">
      <c r="A13" s="6"/>
      <c r="B13" s="8"/>
      <c r="C13" s="20"/>
      <c r="D13" s="23"/>
      <c r="E13" s="23"/>
      <c r="F13" s="6"/>
    </row>
    <row r="14" spans="1:6" x14ac:dyDescent="0.25">
      <c r="A14" s="6">
        <f>A12+1</f>
        <v>6</v>
      </c>
      <c r="B14" s="8" t="s">
        <v>11</v>
      </c>
      <c r="C14" s="20">
        <f>SUM(D14:E14)</f>
        <v>38175349.390000001</v>
      </c>
      <c r="D14" s="21">
        <v>0</v>
      </c>
      <c r="E14" s="21">
        <v>38175349.390000001</v>
      </c>
      <c r="F14" s="6"/>
    </row>
    <row r="15" spans="1:6" x14ac:dyDescent="0.25">
      <c r="A15" s="6"/>
      <c r="B15" s="8"/>
      <c r="C15" s="19"/>
      <c r="D15" s="21"/>
      <c r="E15" s="21"/>
      <c r="F15" s="6"/>
    </row>
    <row r="16" spans="1:6" x14ac:dyDescent="0.25">
      <c r="A16" s="6">
        <f>A14+1</f>
        <v>7</v>
      </c>
      <c r="B16" s="8" t="s">
        <v>12</v>
      </c>
      <c r="C16" s="20">
        <f>SUM(D16:E16)</f>
        <v>5513298.0699999994</v>
      </c>
      <c r="D16" s="21">
        <v>4546371.959999999</v>
      </c>
      <c r="E16" s="21">
        <v>966926.11000000022</v>
      </c>
      <c r="F16" s="6"/>
    </row>
    <row r="17" spans="1:6" x14ac:dyDescent="0.25">
      <c r="A17" s="6"/>
      <c r="B17" s="8"/>
      <c r="C17" s="19"/>
      <c r="D17" s="19"/>
      <c r="E17" s="19"/>
      <c r="F17" s="6"/>
    </row>
    <row r="18" spans="1:6" x14ac:dyDescent="0.25">
      <c r="A18" s="6">
        <f>A16+1</f>
        <v>8</v>
      </c>
      <c r="B18" s="8" t="s">
        <v>13</v>
      </c>
      <c r="C18" s="19">
        <v>0</v>
      </c>
      <c r="D18" s="21">
        <v>0</v>
      </c>
      <c r="E18" s="21">
        <v>0</v>
      </c>
      <c r="F18" s="6"/>
    </row>
    <row r="19" spans="1:6" x14ac:dyDescent="0.25">
      <c r="A19" s="6">
        <f t="shared" ref="A19:A79" si="0">A18+1</f>
        <v>9</v>
      </c>
      <c r="B19" s="8" t="s">
        <v>14</v>
      </c>
      <c r="C19" s="19">
        <f t="shared" ref="C19:C21" si="1">SUM(D19:E19)</f>
        <v>18953361.169999998</v>
      </c>
      <c r="D19" s="21">
        <v>15120440.629999997</v>
      </c>
      <c r="E19" s="21">
        <v>3832920.54</v>
      </c>
      <c r="F19" s="6"/>
    </row>
    <row r="20" spans="1:6" x14ac:dyDescent="0.25">
      <c r="A20" s="6">
        <f t="shared" si="0"/>
        <v>10</v>
      </c>
      <c r="B20" s="8" t="s">
        <v>15</v>
      </c>
      <c r="C20" s="19">
        <f t="shared" si="1"/>
        <v>3115097.13</v>
      </c>
      <c r="D20" s="21">
        <v>2189143.36</v>
      </c>
      <c r="E20" s="21">
        <v>925953.7699999999</v>
      </c>
      <c r="F20" s="6"/>
    </row>
    <row r="21" spans="1:6" x14ac:dyDescent="0.25">
      <c r="A21" s="6">
        <f t="shared" si="0"/>
        <v>11</v>
      </c>
      <c r="B21" s="8" t="s">
        <v>16</v>
      </c>
      <c r="C21" s="22">
        <f t="shared" si="1"/>
        <v>829407.89</v>
      </c>
      <c r="D21" s="24">
        <v>0</v>
      </c>
      <c r="E21" s="24">
        <v>829407.89</v>
      </c>
      <c r="F21" s="6"/>
    </row>
    <row r="22" spans="1:6" x14ac:dyDescent="0.25">
      <c r="A22" s="6"/>
      <c r="B22" s="7" t="s">
        <v>63</v>
      </c>
      <c r="C22" s="20">
        <f>SUM(C18:C21)</f>
        <v>22897866.189999998</v>
      </c>
      <c r="D22" s="20">
        <f t="shared" ref="D22:E22" si="2">SUM(D18:D21)</f>
        <v>17309583.989999998</v>
      </c>
      <c r="E22" s="20">
        <f t="shared" si="2"/>
        <v>5588282.1999999993</v>
      </c>
      <c r="F22" s="6"/>
    </row>
    <row r="23" spans="1:6" x14ac:dyDescent="0.25">
      <c r="A23" s="6"/>
      <c r="B23" s="8"/>
      <c r="C23" s="19"/>
      <c r="D23" s="21"/>
      <c r="E23" s="21"/>
      <c r="F23" s="6"/>
    </row>
    <row r="24" spans="1:6" x14ac:dyDescent="0.25">
      <c r="A24" s="6">
        <f>A21+1</f>
        <v>12</v>
      </c>
      <c r="B24" s="8" t="s">
        <v>17</v>
      </c>
      <c r="C24" s="20">
        <f t="shared" ref="C24" si="3">SUM(D24:E24)</f>
        <v>6226397.6199999992</v>
      </c>
      <c r="D24" s="23">
        <v>3375876.7699999996</v>
      </c>
      <c r="E24" s="23">
        <v>2850520.85</v>
      </c>
      <c r="F24" s="6"/>
    </row>
    <row r="25" spans="1:6" x14ac:dyDescent="0.25">
      <c r="A25" s="6"/>
      <c r="B25" s="8"/>
      <c r="C25" s="19"/>
      <c r="D25" s="21"/>
      <c r="E25" s="21"/>
      <c r="F25" s="6"/>
    </row>
    <row r="26" spans="1:6" x14ac:dyDescent="0.25">
      <c r="A26" s="6">
        <f>A24+1</f>
        <v>13</v>
      </c>
      <c r="B26" s="8" t="s">
        <v>18</v>
      </c>
      <c r="C26" s="20">
        <f t="shared" ref="C26" si="4">SUM(D26:E26)</f>
        <v>1185906.5799999998</v>
      </c>
      <c r="D26" s="23">
        <v>995963.99999999977</v>
      </c>
      <c r="E26" s="23">
        <v>189942.58</v>
      </c>
      <c r="F26" s="6"/>
    </row>
    <row r="27" spans="1:6" x14ac:dyDescent="0.25">
      <c r="A27" s="6"/>
      <c r="B27" s="8"/>
      <c r="C27" s="19"/>
      <c r="D27" s="21"/>
      <c r="E27" s="21"/>
      <c r="F27" s="6"/>
    </row>
    <row r="28" spans="1:6" x14ac:dyDescent="0.25">
      <c r="A28" s="6">
        <f>A26+1</f>
        <v>14</v>
      </c>
      <c r="B28" s="8" t="s">
        <v>19</v>
      </c>
      <c r="C28" s="19">
        <f t="shared" ref="C28" si="5">SUM(D28:E28)</f>
        <v>19863986.91</v>
      </c>
      <c r="D28" s="21">
        <v>0</v>
      </c>
      <c r="E28" s="21">
        <v>19863986.91</v>
      </c>
      <c r="F28" s="6"/>
    </row>
    <row r="29" spans="1:6" x14ac:dyDescent="0.25">
      <c r="A29" s="6">
        <f t="shared" si="0"/>
        <v>15</v>
      </c>
      <c r="B29" s="8" t="s">
        <v>20</v>
      </c>
      <c r="C29" s="19">
        <f t="shared" ref="C29:C30" si="6">SUM(D29:E29)</f>
        <v>237092.52000000002</v>
      </c>
      <c r="D29" s="21">
        <v>0</v>
      </c>
      <c r="E29" s="21">
        <v>237092.52000000002</v>
      </c>
      <c r="F29" s="6"/>
    </row>
    <row r="30" spans="1:6" x14ac:dyDescent="0.25">
      <c r="A30" s="6">
        <f t="shared" si="0"/>
        <v>16</v>
      </c>
      <c r="B30" s="8" t="s">
        <v>21</v>
      </c>
      <c r="C30" s="22">
        <f t="shared" si="6"/>
        <v>8796273.0999999996</v>
      </c>
      <c r="D30" s="24"/>
      <c r="E30" s="24">
        <v>8796273.0999999996</v>
      </c>
      <c r="F30" s="6"/>
    </row>
    <row r="31" spans="1:6" x14ac:dyDescent="0.25">
      <c r="A31" s="6"/>
      <c r="B31" s="7" t="s">
        <v>65</v>
      </c>
      <c r="C31" s="20">
        <f>SUM(C28:C30)</f>
        <v>28897352.530000001</v>
      </c>
      <c r="D31" s="20">
        <f t="shared" ref="D31:E31" si="7">SUM(D28:D30)</f>
        <v>0</v>
      </c>
      <c r="E31" s="20">
        <f t="shared" si="7"/>
        <v>28897352.530000001</v>
      </c>
      <c r="F31" s="6"/>
    </row>
    <row r="32" spans="1:6" x14ac:dyDescent="0.25">
      <c r="A32" s="6"/>
      <c r="B32" s="8"/>
      <c r="C32" s="19"/>
      <c r="D32" s="21"/>
      <c r="E32" s="21"/>
      <c r="F32" s="6"/>
    </row>
    <row r="33" spans="1:6" x14ac:dyDescent="0.25">
      <c r="A33" s="6">
        <f>A30+1</f>
        <v>17</v>
      </c>
      <c r="B33" s="8" t="s">
        <v>22</v>
      </c>
      <c r="C33" s="19">
        <f t="shared" ref="C33" si="8">SUM(D33:E33)</f>
        <v>63305502.030000001</v>
      </c>
      <c r="D33" s="21">
        <v>264916.96000000002</v>
      </c>
      <c r="E33" s="19">
        <v>63040585.07</v>
      </c>
      <c r="F33" s="6"/>
    </row>
    <row r="34" spans="1:6" x14ac:dyDescent="0.25">
      <c r="A34" s="6">
        <f>A33+1</f>
        <v>18</v>
      </c>
      <c r="B34" s="8" t="s">
        <v>107</v>
      </c>
      <c r="C34" s="19">
        <f t="shared" ref="C34:C40" si="9">SUM(D34:E34)</f>
        <v>9248685.6099999994</v>
      </c>
      <c r="D34" s="21">
        <v>6907055.6600000001</v>
      </c>
      <c r="E34" s="21">
        <v>2341629.9499999988</v>
      </c>
      <c r="F34" s="6"/>
    </row>
    <row r="35" spans="1:6" x14ac:dyDescent="0.25">
      <c r="A35" s="6">
        <f t="shared" ref="A35:A40" si="10">A34+1</f>
        <v>19</v>
      </c>
      <c r="B35" s="8" t="s">
        <v>106</v>
      </c>
      <c r="C35" s="19">
        <f t="shared" si="9"/>
        <v>18762568.260000002</v>
      </c>
      <c r="D35" s="21">
        <v>8480996.7300000004</v>
      </c>
      <c r="E35" s="21">
        <v>10281571.530000001</v>
      </c>
      <c r="F35" s="6"/>
    </row>
    <row r="36" spans="1:6" x14ac:dyDescent="0.25">
      <c r="A36" s="6">
        <f t="shared" si="10"/>
        <v>20</v>
      </c>
      <c r="B36" s="8" t="s">
        <v>23</v>
      </c>
      <c r="C36" s="19">
        <f t="shared" si="9"/>
        <v>1407052.1800000002</v>
      </c>
      <c r="D36" s="21">
        <v>1274233.0700000003</v>
      </c>
      <c r="E36" s="21">
        <v>132819.10999999996</v>
      </c>
      <c r="F36" s="6"/>
    </row>
    <row r="37" spans="1:6" x14ac:dyDescent="0.25">
      <c r="A37" s="6">
        <f t="shared" si="10"/>
        <v>21</v>
      </c>
      <c r="B37" s="8" t="s">
        <v>24</v>
      </c>
      <c r="C37" s="19">
        <f t="shared" si="9"/>
        <v>713430.87000000011</v>
      </c>
      <c r="D37" s="21">
        <v>693920.44000000006</v>
      </c>
      <c r="E37" s="21">
        <v>19510.429999999997</v>
      </c>
      <c r="F37" s="6"/>
    </row>
    <row r="38" spans="1:6" x14ac:dyDescent="0.25">
      <c r="A38" s="6">
        <f t="shared" si="10"/>
        <v>22</v>
      </c>
      <c r="B38" s="8" t="s">
        <v>25</v>
      </c>
      <c r="C38" s="19">
        <f t="shared" si="9"/>
        <v>5049189.7199999988</v>
      </c>
      <c r="D38" s="21">
        <v>3919385.7599999988</v>
      </c>
      <c r="E38" s="21">
        <v>1129803.96</v>
      </c>
      <c r="F38" s="6"/>
    </row>
    <row r="39" spans="1:6" x14ac:dyDescent="0.25">
      <c r="A39" s="6">
        <f t="shared" si="10"/>
        <v>23</v>
      </c>
      <c r="B39" s="8" t="s">
        <v>26</v>
      </c>
      <c r="C39" s="19">
        <f t="shared" si="9"/>
        <v>2041617.0699999998</v>
      </c>
      <c r="D39" s="21">
        <v>1904326.2</v>
      </c>
      <c r="E39" s="21">
        <v>137290.87</v>
      </c>
      <c r="F39" s="6"/>
    </row>
    <row r="40" spans="1:6" x14ac:dyDescent="0.25">
      <c r="A40" s="6">
        <f t="shared" si="10"/>
        <v>24</v>
      </c>
      <c r="B40" s="8" t="s">
        <v>27</v>
      </c>
      <c r="C40" s="19">
        <f t="shared" si="9"/>
        <v>413206.30000000005</v>
      </c>
      <c r="D40" s="21">
        <v>2.62</v>
      </c>
      <c r="E40" s="21">
        <v>413203.68000000005</v>
      </c>
      <c r="F40" s="6"/>
    </row>
    <row r="41" spans="1:6" x14ac:dyDescent="0.25">
      <c r="A41" s="6"/>
      <c r="B41" s="7" t="s">
        <v>66</v>
      </c>
      <c r="C41" s="25">
        <f>SUM(C33:C40)</f>
        <v>100941252.04000001</v>
      </c>
      <c r="D41" s="25">
        <f t="shared" ref="D41:E41" si="11">SUM(D33:D40)</f>
        <v>23444837.440000001</v>
      </c>
      <c r="E41" s="25">
        <f t="shared" si="11"/>
        <v>77496414.600000009</v>
      </c>
      <c r="F41" s="6"/>
    </row>
    <row r="42" spans="1:6" x14ac:dyDescent="0.25">
      <c r="A42" s="6"/>
      <c r="B42" s="8"/>
      <c r="C42" s="19"/>
      <c r="D42" s="21"/>
      <c r="E42" s="21"/>
      <c r="F42" s="6"/>
    </row>
    <row r="43" spans="1:6" x14ac:dyDescent="0.25">
      <c r="A43" s="6">
        <f>A40+1</f>
        <v>25</v>
      </c>
      <c r="B43" s="8" t="s">
        <v>28</v>
      </c>
      <c r="C43" s="19">
        <f t="shared" ref="C43:C46" si="12">SUM(D43:E43)</f>
        <v>9105694.4299999997</v>
      </c>
      <c r="D43" s="21">
        <v>427.70000000000005</v>
      </c>
      <c r="E43" s="21">
        <v>9105266.7300000004</v>
      </c>
      <c r="F43" s="6"/>
    </row>
    <row r="44" spans="1:6" x14ac:dyDescent="0.25">
      <c r="A44" s="6">
        <f t="shared" si="0"/>
        <v>26</v>
      </c>
      <c r="B44" s="7" t="s">
        <v>29</v>
      </c>
      <c r="C44" s="19">
        <f t="shared" si="12"/>
        <v>6499851.9800000004</v>
      </c>
      <c r="D44" s="21">
        <v>0</v>
      </c>
      <c r="E44" s="21">
        <v>6499851.9800000004</v>
      </c>
      <c r="F44" s="6"/>
    </row>
    <row r="45" spans="1:6" x14ac:dyDescent="0.25">
      <c r="A45" s="6">
        <f t="shared" si="0"/>
        <v>27</v>
      </c>
      <c r="B45" s="7" t="s">
        <v>30</v>
      </c>
      <c r="C45" s="19">
        <f t="shared" si="12"/>
        <v>68547.399999999994</v>
      </c>
      <c r="D45" s="21">
        <v>0</v>
      </c>
      <c r="E45" s="21">
        <v>68547.399999999994</v>
      </c>
      <c r="F45" s="6"/>
    </row>
    <row r="46" spans="1:6" x14ac:dyDescent="0.25">
      <c r="A46" s="6">
        <f t="shared" si="0"/>
        <v>28</v>
      </c>
      <c r="B46" s="7" t="s">
        <v>31</v>
      </c>
      <c r="C46" s="19">
        <f t="shared" si="12"/>
        <v>438002.55</v>
      </c>
      <c r="D46" s="21">
        <v>0</v>
      </c>
      <c r="E46" s="21">
        <v>438002.55</v>
      </c>
      <c r="F46" s="6"/>
    </row>
    <row r="47" spans="1:6" x14ac:dyDescent="0.25">
      <c r="A47" s="6"/>
      <c r="B47" s="7" t="s">
        <v>67</v>
      </c>
      <c r="C47" s="25">
        <f>SUM(C43:C46)</f>
        <v>16112096.360000001</v>
      </c>
      <c r="D47" s="25">
        <f t="shared" ref="D47:E47" si="13">SUM(D43:D46)</f>
        <v>427.70000000000005</v>
      </c>
      <c r="E47" s="25">
        <f t="shared" si="13"/>
        <v>16111668.660000002</v>
      </c>
      <c r="F47" s="6"/>
    </row>
    <row r="48" spans="1:6" x14ac:dyDescent="0.25">
      <c r="A48" s="6"/>
      <c r="B48" s="7"/>
      <c r="C48" s="19"/>
      <c r="D48" s="21"/>
      <c r="E48" s="21"/>
      <c r="F48" s="6"/>
    </row>
    <row r="49" spans="1:6" x14ac:dyDescent="0.25">
      <c r="A49" s="6">
        <f>A46+1</f>
        <v>29</v>
      </c>
      <c r="B49" s="7" t="s">
        <v>32</v>
      </c>
      <c r="C49" s="19">
        <f t="shared" ref="C49:C50" si="14">SUM(D49:E49)</f>
        <v>2010724.37</v>
      </c>
      <c r="D49" s="21">
        <v>1862726.0000000002</v>
      </c>
      <c r="E49" s="21">
        <v>147998.37</v>
      </c>
      <c r="F49" s="6"/>
    </row>
    <row r="50" spans="1:6" x14ac:dyDescent="0.25">
      <c r="A50" s="6">
        <f t="shared" si="0"/>
        <v>30</v>
      </c>
      <c r="B50" s="7" t="s">
        <v>33</v>
      </c>
      <c r="C50" s="19">
        <f t="shared" si="14"/>
        <v>221533.21</v>
      </c>
      <c r="D50" s="21">
        <v>0</v>
      </c>
      <c r="E50" s="21">
        <v>221533.21</v>
      </c>
      <c r="F50" s="6"/>
    </row>
    <row r="51" spans="1:6" x14ac:dyDescent="0.25">
      <c r="A51" s="6"/>
      <c r="B51" s="7" t="s">
        <v>68</v>
      </c>
      <c r="C51" s="25">
        <f>SUM(C49:C50)</f>
        <v>2232257.58</v>
      </c>
      <c r="D51" s="25">
        <f t="shared" ref="D51:E51" si="15">SUM(D49:D50)</f>
        <v>1862726.0000000002</v>
      </c>
      <c r="E51" s="25">
        <f t="shared" si="15"/>
        <v>369531.57999999996</v>
      </c>
      <c r="F51" s="6"/>
    </row>
    <row r="52" spans="1:6" x14ac:dyDescent="0.25">
      <c r="A52" s="6"/>
      <c r="B52" s="7"/>
      <c r="C52" s="19"/>
      <c r="D52" s="21"/>
      <c r="E52" s="21"/>
      <c r="F52" s="6"/>
    </row>
    <row r="53" spans="1:6" x14ac:dyDescent="0.25">
      <c r="A53" s="6">
        <f>A50+1</f>
        <v>31</v>
      </c>
      <c r="B53" s="7" t="s">
        <v>34</v>
      </c>
      <c r="C53" s="19">
        <f t="shared" ref="C53:C54" si="16">SUM(D53:E53)</f>
        <v>45072.36</v>
      </c>
      <c r="D53" s="21">
        <v>11325.32</v>
      </c>
      <c r="E53" s="21">
        <v>33747.040000000001</v>
      </c>
      <c r="F53" s="6"/>
    </row>
    <row r="54" spans="1:6" x14ac:dyDescent="0.25">
      <c r="A54" s="6">
        <f>A61+1</f>
        <v>35</v>
      </c>
      <c r="B54" s="7" t="s">
        <v>35</v>
      </c>
      <c r="C54" s="22">
        <f t="shared" si="16"/>
        <v>179627.31999999998</v>
      </c>
      <c r="D54" s="24">
        <v>118.36</v>
      </c>
      <c r="E54" s="24">
        <v>179508.96</v>
      </c>
      <c r="F54" s="6"/>
    </row>
    <row r="55" spans="1:6" x14ac:dyDescent="0.25">
      <c r="A55" s="6"/>
      <c r="B55" s="7" t="s">
        <v>69</v>
      </c>
      <c r="C55" s="20">
        <f>SUM(C53:C54)</f>
        <v>224699.68</v>
      </c>
      <c r="D55" s="20">
        <f t="shared" ref="D55:E55" si="17">SUM(D53:D54)</f>
        <v>11443.68</v>
      </c>
      <c r="E55" s="20">
        <f t="shared" si="17"/>
        <v>213256</v>
      </c>
      <c r="F55" s="6"/>
    </row>
    <row r="56" spans="1:6" x14ac:dyDescent="0.25">
      <c r="A56" s="6"/>
      <c r="B56" s="7"/>
      <c r="C56" s="19"/>
      <c r="D56" s="21"/>
      <c r="E56" s="21"/>
      <c r="F56" s="6"/>
    </row>
    <row r="57" spans="1:6" x14ac:dyDescent="0.25">
      <c r="A57" s="6">
        <f>A53+1</f>
        <v>32</v>
      </c>
      <c r="B57" s="31" t="s">
        <v>112</v>
      </c>
      <c r="C57" s="20">
        <f t="shared" ref="C57" si="18">SUM(D57:E57)</f>
        <v>9075330.5199999996</v>
      </c>
      <c r="D57" s="23">
        <v>122.94</v>
      </c>
      <c r="E57" s="23">
        <v>9075207.5800000001</v>
      </c>
      <c r="F57" s="6"/>
    </row>
    <row r="58" spans="1:6" x14ac:dyDescent="0.25">
      <c r="A58" s="6"/>
      <c r="B58" s="7"/>
      <c r="C58" s="19"/>
      <c r="D58" s="21"/>
      <c r="E58" s="21"/>
      <c r="F58" s="6"/>
    </row>
    <row r="59" spans="1:6" x14ac:dyDescent="0.25">
      <c r="A59" s="6">
        <f>A57+1</f>
        <v>33</v>
      </c>
      <c r="B59" s="31" t="s">
        <v>113</v>
      </c>
      <c r="C59" s="20">
        <f t="shared" ref="C59" si="19">SUM(D59:E59)</f>
        <v>13503847</v>
      </c>
      <c r="D59" s="23">
        <v>0</v>
      </c>
      <c r="E59" s="23">
        <v>13503847</v>
      </c>
      <c r="F59" s="6"/>
    </row>
    <row r="60" spans="1:6" x14ac:dyDescent="0.25">
      <c r="A60" s="6"/>
      <c r="B60" s="7"/>
      <c r="C60" s="19"/>
      <c r="D60" s="21"/>
      <c r="E60" s="21"/>
      <c r="F60" s="6"/>
    </row>
    <row r="61" spans="1:6" x14ac:dyDescent="0.25">
      <c r="A61" s="6">
        <f>A59+1</f>
        <v>34</v>
      </c>
      <c r="B61" s="31" t="s">
        <v>114</v>
      </c>
      <c r="C61" s="20">
        <f t="shared" ref="C61" si="20">SUM(D61:E61)</f>
        <v>7372629.5899999999</v>
      </c>
      <c r="D61" s="23">
        <v>3753.6400000000003</v>
      </c>
      <c r="E61" s="23">
        <v>7368875.9500000002</v>
      </c>
      <c r="F61" s="6"/>
    </row>
    <row r="62" spans="1:6" x14ac:dyDescent="0.25">
      <c r="A62" s="6"/>
      <c r="B62" s="7"/>
      <c r="C62" s="19"/>
      <c r="D62" s="21"/>
      <c r="E62" s="21"/>
      <c r="F62" s="6"/>
    </row>
    <row r="63" spans="1:6" x14ac:dyDescent="0.25">
      <c r="A63" s="6">
        <f>A54+1</f>
        <v>36</v>
      </c>
      <c r="B63" s="7" t="s">
        <v>36</v>
      </c>
      <c r="C63" s="19">
        <f t="shared" ref="C63:C68" si="21">SUM(D63:E63)</f>
        <v>979354.64000000013</v>
      </c>
      <c r="D63" s="21">
        <v>534000.94000000006</v>
      </c>
      <c r="E63" s="21">
        <v>445353.70000000007</v>
      </c>
      <c r="F63" s="6"/>
    </row>
    <row r="64" spans="1:6" x14ac:dyDescent="0.25">
      <c r="A64" s="6">
        <f t="shared" si="0"/>
        <v>37</v>
      </c>
      <c r="B64" s="7" t="s">
        <v>37</v>
      </c>
      <c r="C64" s="19">
        <f t="shared" si="21"/>
        <v>1632859.77</v>
      </c>
      <c r="D64" s="21">
        <v>1150286.1199999999</v>
      </c>
      <c r="E64" s="21">
        <v>482573.65000000014</v>
      </c>
      <c r="F64" s="6"/>
    </row>
    <row r="65" spans="1:6" x14ac:dyDescent="0.25">
      <c r="A65" s="6">
        <f t="shared" si="0"/>
        <v>38</v>
      </c>
      <c r="B65" s="7" t="s">
        <v>38</v>
      </c>
      <c r="C65" s="19">
        <f t="shared" si="21"/>
        <v>128912.84000000003</v>
      </c>
      <c r="D65" s="21">
        <v>401047.37</v>
      </c>
      <c r="E65" s="21">
        <v>-272134.52999999997</v>
      </c>
      <c r="F65" s="6"/>
    </row>
    <row r="66" spans="1:6" x14ac:dyDescent="0.25">
      <c r="A66" s="6">
        <f t="shared" si="0"/>
        <v>39</v>
      </c>
      <c r="B66" s="7" t="s">
        <v>39</v>
      </c>
      <c r="C66" s="19">
        <f t="shared" si="21"/>
        <v>2949175.7900000005</v>
      </c>
      <c r="D66" s="21">
        <v>1836315.7300000004</v>
      </c>
      <c r="E66" s="21">
        <v>1112860.06</v>
      </c>
      <c r="F66" s="6"/>
    </row>
    <row r="67" spans="1:6" x14ac:dyDescent="0.25">
      <c r="A67" s="6">
        <f t="shared" si="0"/>
        <v>40</v>
      </c>
      <c r="B67" t="s">
        <v>40</v>
      </c>
      <c r="C67" s="19">
        <f t="shared" si="21"/>
        <v>1649317.8399999999</v>
      </c>
      <c r="D67" s="21">
        <v>466628.61000000004</v>
      </c>
      <c r="E67" s="21">
        <v>1182689.2299999997</v>
      </c>
      <c r="F67" s="6"/>
    </row>
    <row r="68" spans="1:6" x14ac:dyDescent="0.25">
      <c r="A68" s="6">
        <f t="shared" si="0"/>
        <v>41</v>
      </c>
      <c r="B68" s="7" t="s">
        <v>41</v>
      </c>
      <c r="C68" s="19">
        <f t="shared" si="21"/>
        <v>1694492.4500000002</v>
      </c>
      <c r="D68" s="21">
        <v>267.26</v>
      </c>
      <c r="E68" s="21">
        <v>1694225.1900000002</v>
      </c>
      <c r="F68" s="6"/>
    </row>
    <row r="69" spans="1:6" x14ac:dyDescent="0.25">
      <c r="A69" s="6"/>
      <c r="B69" s="7" t="s">
        <v>70</v>
      </c>
      <c r="C69" s="25">
        <f>SUM(C63:C68)</f>
        <v>9034113.3300000019</v>
      </c>
      <c r="D69" s="25">
        <f t="shared" ref="D69:E69" si="22">SUM(D63:D68)</f>
        <v>4388546.03</v>
      </c>
      <c r="E69" s="25">
        <f t="shared" si="22"/>
        <v>4645567.3000000007</v>
      </c>
      <c r="F69" s="6"/>
    </row>
    <row r="70" spans="1:6" x14ac:dyDescent="0.25">
      <c r="A70" s="6"/>
      <c r="B70" s="7"/>
      <c r="C70" s="19"/>
      <c r="D70" s="21"/>
      <c r="E70" s="21"/>
      <c r="F70" s="6"/>
    </row>
    <row r="71" spans="1:6" x14ac:dyDescent="0.25">
      <c r="A71" s="6">
        <f>A68+1</f>
        <v>42</v>
      </c>
      <c r="B71" s="7" t="s">
        <v>42</v>
      </c>
      <c r="C71" s="19">
        <f t="shared" ref="C71:C75" si="23">SUM(D71:E71)</f>
        <v>4799595.120000001</v>
      </c>
      <c r="D71" s="21">
        <v>2273495.0299999998</v>
      </c>
      <c r="E71" s="21">
        <v>2526100.0900000008</v>
      </c>
      <c r="F71" s="6"/>
    </row>
    <row r="72" spans="1:6" x14ac:dyDescent="0.25">
      <c r="A72" s="6">
        <f t="shared" si="0"/>
        <v>43</v>
      </c>
      <c r="B72" s="7" t="s">
        <v>43</v>
      </c>
      <c r="C72" s="19">
        <f t="shared" si="23"/>
        <v>3835250.6700000009</v>
      </c>
      <c r="D72" s="21">
        <v>2629844.4000000008</v>
      </c>
      <c r="E72" s="21">
        <v>1205406.2699999998</v>
      </c>
      <c r="F72" s="6"/>
    </row>
    <row r="73" spans="1:6" x14ac:dyDescent="0.25">
      <c r="A73" s="6">
        <f t="shared" si="0"/>
        <v>44</v>
      </c>
      <c r="B73" s="7" t="s">
        <v>44</v>
      </c>
      <c r="C73" s="19">
        <f t="shared" si="23"/>
        <v>14073873.259999992</v>
      </c>
      <c r="D73" s="21">
        <v>2162478.3900000006</v>
      </c>
      <c r="E73" s="21">
        <v>11911394.869999992</v>
      </c>
      <c r="F73" s="6"/>
    </row>
    <row r="74" spans="1:6" x14ac:dyDescent="0.25">
      <c r="A74" s="6">
        <f t="shared" si="0"/>
        <v>45</v>
      </c>
      <c r="B74" s="8" t="s">
        <v>45</v>
      </c>
      <c r="C74" s="19">
        <f t="shared" si="23"/>
        <v>7187574.7299999995</v>
      </c>
      <c r="D74" s="21">
        <v>1034613.96</v>
      </c>
      <c r="E74" s="21">
        <v>6152960.7699999996</v>
      </c>
      <c r="F74" s="6"/>
    </row>
    <row r="75" spans="1:6" x14ac:dyDescent="0.25">
      <c r="A75" s="6">
        <f t="shared" si="0"/>
        <v>46</v>
      </c>
      <c r="B75" s="7" t="s">
        <v>46</v>
      </c>
      <c r="C75" s="19">
        <f t="shared" si="23"/>
        <v>416928.50999999995</v>
      </c>
      <c r="D75" s="21">
        <v>3.18</v>
      </c>
      <c r="E75" s="21">
        <v>416925.32999999996</v>
      </c>
      <c r="F75" s="6"/>
    </row>
    <row r="76" spans="1:6" x14ac:dyDescent="0.25">
      <c r="A76" s="6"/>
      <c r="B76" s="7" t="s">
        <v>71</v>
      </c>
      <c r="C76" s="25">
        <f>SUM(C71:C75)</f>
        <v>30313222.289999999</v>
      </c>
      <c r="D76" s="25">
        <f t="shared" ref="D76:E76" si="24">SUM(D71:D75)</f>
        <v>8100434.9600000009</v>
      </c>
      <c r="E76" s="25">
        <f t="shared" si="24"/>
        <v>22212787.329999991</v>
      </c>
      <c r="F76" s="6"/>
    </row>
    <row r="77" spans="1:6" x14ac:dyDescent="0.25">
      <c r="A77" s="6"/>
      <c r="B77" s="7"/>
      <c r="C77" s="19"/>
      <c r="D77" s="21"/>
      <c r="E77" s="21"/>
      <c r="F77" s="6"/>
    </row>
    <row r="78" spans="1:6" x14ac:dyDescent="0.25">
      <c r="A78" s="6">
        <f>A75+1</f>
        <v>47</v>
      </c>
      <c r="B78" s="7" t="s">
        <v>47</v>
      </c>
      <c r="C78" s="19">
        <f t="shared" ref="C78:C79" si="25">SUM(D78:E78)</f>
        <v>1042583.6599999998</v>
      </c>
      <c r="D78" s="21">
        <v>148763.09</v>
      </c>
      <c r="E78" s="21">
        <v>893820.56999999983</v>
      </c>
      <c r="F78" s="6"/>
    </row>
    <row r="79" spans="1:6" x14ac:dyDescent="0.25">
      <c r="A79" s="6">
        <f t="shared" si="0"/>
        <v>48</v>
      </c>
      <c r="B79" s="7" t="s">
        <v>48</v>
      </c>
      <c r="C79" s="19">
        <f t="shared" si="25"/>
        <v>-44129.45</v>
      </c>
      <c r="D79" s="21">
        <v>0</v>
      </c>
      <c r="E79" s="21">
        <v>-44129.45</v>
      </c>
      <c r="F79" s="6"/>
    </row>
    <row r="80" spans="1:6" x14ac:dyDescent="0.25">
      <c r="A80" s="6"/>
      <c r="B80" s="7" t="s">
        <v>72</v>
      </c>
      <c r="C80" s="25">
        <f>SUM(C78:C79)</f>
        <v>998454.20999999985</v>
      </c>
      <c r="D80" s="25">
        <f t="shared" ref="D80:E80" si="26">SUM(D78:D79)</f>
        <v>148763.09</v>
      </c>
      <c r="E80" s="25">
        <f t="shared" si="26"/>
        <v>849691.11999999988</v>
      </c>
      <c r="F80" s="6"/>
    </row>
    <row r="81" spans="1:6" x14ac:dyDescent="0.25">
      <c r="A81" s="6"/>
      <c r="B81" s="7"/>
      <c r="C81" s="19"/>
      <c r="D81" s="21"/>
      <c r="E81" s="21"/>
      <c r="F81" s="6"/>
    </row>
    <row r="82" spans="1:6" x14ac:dyDescent="0.25">
      <c r="A82" s="6">
        <f>A79+1</f>
        <v>49</v>
      </c>
      <c r="B82" s="7" t="s">
        <v>49</v>
      </c>
      <c r="C82" s="20">
        <f t="shared" ref="C82" si="27">SUM(D82:E82)</f>
        <v>1908587.1899999997</v>
      </c>
      <c r="D82" s="21">
        <v>596097.09000000008</v>
      </c>
      <c r="E82" s="21">
        <v>1312490.0999999996</v>
      </c>
      <c r="F82" s="6"/>
    </row>
    <row r="83" spans="1:6" x14ac:dyDescent="0.25">
      <c r="A83" s="6"/>
      <c r="B83" s="8"/>
      <c r="C83" s="26"/>
      <c r="D83" s="26"/>
      <c r="E83" s="26"/>
      <c r="F83" s="6"/>
    </row>
    <row r="84" spans="1:6" x14ac:dyDescent="0.25">
      <c r="A84" s="6"/>
      <c r="B84" s="9" t="s">
        <v>50</v>
      </c>
      <c r="C84" s="20">
        <f>+C6+C8+C10+C12+C14+C16+C22+C24+C26+C31+C41+C47+C51+C55+C57+C59+C61+C69+C76+C80+C82</f>
        <v>312493743.59000003</v>
      </c>
      <c r="D84" s="20">
        <f t="shared" ref="D84:E84" si="28">+D6+D8+D10+D12+D14+D16+D22+D24+D26+D31+D41+D47+D51+D55+D57+D59+D61+D69+D76+D80+D82</f>
        <v>77411523.549999982</v>
      </c>
      <c r="E84" s="20">
        <f t="shared" si="28"/>
        <v>235082220.04000002</v>
      </c>
      <c r="F84" s="6"/>
    </row>
    <row r="85" spans="1:6" x14ac:dyDescent="0.25">
      <c r="A85" s="16"/>
      <c r="B85" s="16"/>
      <c r="C85" s="27"/>
      <c r="D85" s="27"/>
      <c r="E85" s="27"/>
      <c r="F85" s="16"/>
    </row>
    <row r="86" spans="1:6" x14ac:dyDescent="0.25">
      <c r="A86" s="2"/>
      <c r="B86" s="11" t="s">
        <v>51</v>
      </c>
      <c r="C86" s="28"/>
      <c r="D86" s="28"/>
      <c r="E86" s="28"/>
      <c r="F86" s="2"/>
    </row>
    <row r="87" spans="1:6" x14ac:dyDescent="0.25">
      <c r="A87" s="6">
        <v>52</v>
      </c>
      <c r="B87" s="7" t="s">
        <v>52</v>
      </c>
      <c r="C87" s="19">
        <f t="shared" ref="C87:C88" si="29">SUM(D87:E87)</f>
        <v>24129872.910000004</v>
      </c>
      <c r="D87" s="21">
        <v>17860181.860000007</v>
      </c>
      <c r="E87" s="21">
        <v>6269691.049999998</v>
      </c>
      <c r="F87" s="6"/>
    </row>
    <row r="88" spans="1:6" x14ac:dyDescent="0.25">
      <c r="A88" s="6">
        <f t="shared" ref="A88" si="30">A87+1</f>
        <v>53</v>
      </c>
      <c r="B88" s="7" t="s">
        <v>53</v>
      </c>
      <c r="C88" s="19">
        <f t="shared" si="29"/>
        <v>11112485.149999999</v>
      </c>
      <c r="D88" s="21">
        <v>9050545.1499999985</v>
      </c>
      <c r="E88" s="21">
        <v>2061940.0000000002</v>
      </c>
      <c r="F88" s="6"/>
    </row>
    <row r="89" spans="1:6" x14ac:dyDescent="0.25">
      <c r="A89" s="6"/>
      <c r="B89" s="7"/>
      <c r="C89" s="32">
        <f>SUM(C87:C88)</f>
        <v>35242358.060000002</v>
      </c>
      <c r="D89" s="32">
        <f t="shared" ref="D89:E89" si="31">SUM(D87:D88)</f>
        <v>26910727.010000005</v>
      </c>
      <c r="E89" s="32">
        <f t="shared" si="31"/>
        <v>8331631.049999998</v>
      </c>
      <c r="F89" s="6"/>
    </row>
    <row r="90" spans="1:6" x14ac:dyDescent="0.25">
      <c r="A90" s="6"/>
      <c r="B90" s="7"/>
      <c r="C90" s="19"/>
      <c r="D90" s="21"/>
      <c r="E90" s="21"/>
      <c r="F90" s="6"/>
    </row>
    <row r="91" spans="1:6" x14ac:dyDescent="0.25">
      <c r="A91" s="6">
        <f>A88+1</f>
        <v>54</v>
      </c>
      <c r="B91" s="7" t="s">
        <v>54</v>
      </c>
      <c r="C91" s="20">
        <f t="shared" ref="C91" si="32">SUM(D91:E91)</f>
        <v>2004341.34</v>
      </c>
      <c r="D91" s="23">
        <v>1857918.1900000002</v>
      </c>
      <c r="E91" s="23">
        <v>146423.14999999997</v>
      </c>
      <c r="F91" s="6"/>
    </row>
    <row r="92" spans="1:6" x14ac:dyDescent="0.25">
      <c r="A92" s="6"/>
      <c r="B92" s="7"/>
      <c r="C92" s="19"/>
      <c r="D92" s="21"/>
      <c r="E92" s="21"/>
      <c r="F92" s="6"/>
    </row>
    <row r="93" spans="1:6" x14ac:dyDescent="0.25">
      <c r="A93" s="6">
        <f>A91+1</f>
        <v>55</v>
      </c>
      <c r="B93" s="7" t="s">
        <v>55</v>
      </c>
      <c r="C93" s="20">
        <f>SUM(D93:E93)</f>
        <v>215353.2</v>
      </c>
      <c r="D93" s="23">
        <v>81556.430000000022</v>
      </c>
      <c r="E93" s="23">
        <v>133796.76999999999</v>
      </c>
      <c r="F93" s="6"/>
    </row>
    <row r="94" spans="1:6" x14ac:dyDescent="0.25">
      <c r="A94" s="6"/>
      <c r="B94" s="7"/>
      <c r="C94" s="19"/>
      <c r="D94" s="21"/>
      <c r="E94" s="21"/>
      <c r="F94" s="6"/>
    </row>
    <row r="95" spans="1:6" x14ac:dyDescent="0.25">
      <c r="A95" s="6"/>
      <c r="B95" s="7"/>
      <c r="C95" s="19"/>
      <c r="D95" s="21"/>
      <c r="E95" s="21"/>
      <c r="F95" s="6"/>
    </row>
    <row r="96" spans="1:6" x14ac:dyDescent="0.25">
      <c r="A96" s="6">
        <f>A93+1</f>
        <v>56</v>
      </c>
      <c r="B96" s="7" t="s">
        <v>56</v>
      </c>
      <c r="C96" s="19">
        <f t="shared" ref="C96:C99" si="33">SUM(D96:E96)</f>
        <v>701379.93000000017</v>
      </c>
      <c r="D96" s="21">
        <v>447806.72000000003</v>
      </c>
      <c r="E96" s="21">
        <v>253573.21000000008</v>
      </c>
      <c r="F96" s="6"/>
    </row>
    <row r="97" spans="1:6" x14ac:dyDescent="0.25">
      <c r="A97" s="6">
        <f>A96+1</f>
        <v>57</v>
      </c>
      <c r="B97" s="7" t="s">
        <v>57</v>
      </c>
      <c r="C97" s="19">
        <f t="shared" si="33"/>
        <v>2381835.96</v>
      </c>
      <c r="D97" s="21">
        <v>1698101.7999999998</v>
      </c>
      <c r="E97" s="21">
        <v>683734.15999999992</v>
      </c>
      <c r="F97" s="6"/>
    </row>
    <row r="98" spans="1:6" x14ac:dyDescent="0.25">
      <c r="A98" s="6">
        <f>A97+1</f>
        <v>58</v>
      </c>
      <c r="B98" s="7" t="s">
        <v>58</v>
      </c>
      <c r="C98" s="19">
        <f t="shared" si="33"/>
        <v>876590.45000000019</v>
      </c>
      <c r="D98" s="21">
        <v>560178.81000000006</v>
      </c>
      <c r="E98" s="21">
        <v>316411.64000000019</v>
      </c>
      <c r="F98" s="6"/>
    </row>
    <row r="99" spans="1:6" x14ac:dyDescent="0.25">
      <c r="A99" s="6">
        <f>A98+1</f>
        <v>59</v>
      </c>
      <c r="B99" s="7" t="s">
        <v>59</v>
      </c>
      <c r="C99" s="19">
        <f t="shared" si="33"/>
        <v>7298991.5199999996</v>
      </c>
      <c r="D99" s="21">
        <v>2327050</v>
      </c>
      <c r="E99" s="21">
        <v>4971941.5199999996</v>
      </c>
      <c r="F99" s="6"/>
    </row>
    <row r="100" spans="1:6" x14ac:dyDescent="0.25">
      <c r="A100" s="6"/>
      <c r="B100" s="7"/>
      <c r="C100" s="32">
        <f>SUM(C96:C99)</f>
        <v>11258797.859999999</v>
      </c>
      <c r="D100" s="32">
        <f t="shared" ref="D100:E100" si="34">SUM(D96:D99)</f>
        <v>5033137.33</v>
      </c>
      <c r="E100" s="32">
        <f t="shared" si="34"/>
        <v>6225660.5299999993</v>
      </c>
      <c r="F100" s="6"/>
    </row>
    <row r="101" spans="1:6" x14ac:dyDescent="0.25">
      <c r="A101" s="6"/>
      <c r="B101" s="7"/>
      <c r="C101" s="19"/>
      <c r="D101" s="21"/>
      <c r="E101" s="21"/>
      <c r="F101" s="6"/>
    </row>
    <row r="102" spans="1:6" x14ac:dyDescent="0.25">
      <c r="A102" s="6">
        <f>A99+1</f>
        <v>60</v>
      </c>
      <c r="B102" s="7" t="s">
        <v>60</v>
      </c>
      <c r="C102" s="20">
        <f t="shared" ref="C102" si="35">SUM(D102:E102)</f>
        <v>448844739.25</v>
      </c>
      <c r="D102" s="23">
        <v>181001878.56999999</v>
      </c>
      <c r="E102" s="23">
        <v>267842860.68000001</v>
      </c>
      <c r="F102" s="6"/>
    </row>
    <row r="103" spans="1:6" x14ac:dyDescent="0.25">
      <c r="A103" s="6"/>
      <c r="B103" s="8"/>
      <c r="C103" s="30"/>
      <c r="D103" s="30"/>
      <c r="E103" s="30"/>
      <c r="F103" s="6"/>
    </row>
    <row r="104" spans="1:6" x14ac:dyDescent="0.25">
      <c r="A104" s="6"/>
      <c r="B104" s="10" t="s">
        <v>61</v>
      </c>
      <c r="C104" s="29">
        <f>+C89+C91+C93+C100+C102</f>
        <v>497565589.71000004</v>
      </c>
      <c r="D104" s="29">
        <f t="shared" ref="D104:E104" si="36">+D89+D91+D93+D100+D102</f>
        <v>214885217.53</v>
      </c>
      <c r="E104" s="29">
        <f t="shared" si="36"/>
        <v>282680372.18000001</v>
      </c>
      <c r="F104" s="6"/>
    </row>
    <row r="105" spans="1:6" x14ac:dyDescent="0.25">
      <c r="A105" s="17"/>
      <c r="B105" s="10"/>
      <c r="C105" s="13"/>
      <c r="D105" s="13"/>
      <c r="E105" s="13"/>
    </row>
    <row r="106" spans="1:6" x14ac:dyDescent="0.25">
      <c r="A106" s="6"/>
      <c r="B106" s="14"/>
      <c r="C106" s="12"/>
      <c r="D106" s="12"/>
      <c r="E106" s="12"/>
    </row>
    <row r="107" spans="1:6" x14ac:dyDescent="0.25">
      <c r="A107" s="6"/>
      <c r="B107" s="9"/>
      <c r="C107" s="15"/>
      <c r="D107" s="15"/>
      <c r="E107" s="15"/>
    </row>
  </sheetData>
  <mergeCells count="2">
    <mergeCell ref="B1:B2"/>
    <mergeCell ref="C1:E1"/>
  </mergeCells>
  <pageMargins left="0.7" right="0.7" top="1.1710416666666701" bottom="0.25" header="0.25" footer="0.3"/>
  <pageSetup scale="75" fitToHeight="0" orientation="portrait" cellComments="asDisplayed" verticalDpi="1200" r:id="rId1"/>
  <headerFooter>
    <oddHeader>&amp;C
SUMMARY OF TRANSMISSION AND DISTRIBUTION BY FERC ACCOUNT
FOR THE YEAR ENDED DECEMBER 31, 2015
Account Summary
&amp;R&amp;10TO11 Draft Annual Update
Attachment 4
WP-Schedule 19 - FERC Account Summary and Adjustments
Page &amp;P of &amp;N</oddHeader>
  </headerFooter>
  <rowBreaks count="1" manualBreakCount="1">
    <brk id="5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08"/>
  <sheetViews>
    <sheetView topLeftCell="C1" zoomScale="80" zoomScaleNormal="80" zoomScaleSheetLayoutView="90" workbookViewId="0">
      <selection activeCell="F35" sqref="F35"/>
    </sheetView>
  </sheetViews>
  <sheetFormatPr defaultColWidth="8.85546875" defaultRowHeight="15" x14ac:dyDescent="0.25"/>
  <cols>
    <col min="1" max="1" width="9.85546875" style="60" bestFit="1" customWidth="1"/>
    <col min="2" max="2" width="12.140625" style="60" customWidth="1"/>
    <col min="3" max="3" width="2.42578125" style="60" customWidth="1"/>
    <col min="4" max="4" width="53.5703125" style="60" customWidth="1"/>
    <col min="5" max="5" width="10.5703125" style="60" customWidth="1"/>
    <col min="6" max="6" width="44.7109375" style="60" bestFit="1" customWidth="1"/>
    <col min="7" max="7" width="12.5703125" style="60" bestFit="1" customWidth="1"/>
    <col min="8" max="8" width="16.140625" style="60" bestFit="1" customWidth="1"/>
    <col min="9" max="9" width="15.28515625" style="60" customWidth="1"/>
    <col min="10" max="10" width="11.5703125" style="61" bestFit="1" customWidth="1"/>
    <col min="11" max="11" width="10.5703125" style="60" bestFit="1" customWidth="1"/>
    <col min="12" max="12" width="15" style="38" bestFit="1" customWidth="1"/>
    <col min="13" max="16384" width="8.85546875" style="60"/>
  </cols>
  <sheetData>
    <row r="2" spans="1:12" ht="21" x14ac:dyDescent="0.35">
      <c r="A2" s="86" t="s">
        <v>144</v>
      </c>
      <c r="B2" s="86"/>
      <c r="C2" s="86"/>
      <c r="D2" s="86"/>
      <c r="E2" s="86"/>
      <c r="F2" s="86"/>
      <c r="G2" s="86"/>
      <c r="H2" s="86"/>
      <c r="I2" s="86"/>
      <c r="L2" s="60"/>
    </row>
    <row r="3" spans="1:12" ht="18.75" x14ac:dyDescent="0.3">
      <c r="A3" s="62"/>
      <c r="B3" s="62"/>
      <c r="C3" s="62"/>
      <c r="D3" s="34"/>
      <c r="E3" s="62"/>
      <c r="F3" s="62"/>
      <c r="G3" s="62"/>
      <c r="H3" s="62"/>
      <c r="I3" s="62"/>
      <c r="L3" s="60"/>
    </row>
    <row r="4" spans="1:12" ht="48" thickBot="1" x14ac:dyDescent="0.3">
      <c r="A4" s="35" t="s">
        <v>73</v>
      </c>
      <c r="B4" s="35" t="s">
        <v>74</v>
      </c>
      <c r="C4" s="35"/>
      <c r="D4" s="36" t="s">
        <v>75</v>
      </c>
      <c r="E4" s="63"/>
      <c r="F4" s="63"/>
      <c r="G4" s="63"/>
      <c r="H4" s="63"/>
      <c r="I4" s="63"/>
      <c r="L4" s="60"/>
    </row>
    <row r="5" spans="1:12" ht="15.75" x14ac:dyDescent="0.25">
      <c r="A5" s="39" t="s">
        <v>76</v>
      </c>
      <c r="B5" s="39">
        <v>6</v>
      </c>
      <c r="C5" s="39"/>
      <c r="D5" s="40" t="s">
        <v>77</v>
      </c>
      <c r="E5" s="62"/>
      <c r="F5" s="62"/>
      <c r="G5" s="62"/>
      <c r="H5" s="62"/>
      <c r="I5" s="62"/>
      <c r="L5" s="60"/>
    </row>
    <row r="6" spans="1:12" ht="15.75" x14ac:dyDescent="0.25">
      <c r="A6" s="39"/>
      <c r="B6" s="39"/>
      <c r="C6" s="39"/>
      <c r="D6" s="41"/>
      <c r="L6" s="60"/>
    </row>
    <row r="7" spans="1:12" ht="30" x14ac:dyDescent="0.25">
      <c r="A7" s="39"/>
      <c r="B7" s="39"/>
      <c r="C7" s="39"/>
      <c r="D7" s="42" t="s">
        <v>78</v>
      </c>
      <c r="E7" s="43" t="s">
        <v>79</v>
      </c>
      <c r="F7" s="43" t="s">
        <v>80</v>
      </c>
      <c r="G7" s="44" t="s">
        <v>3</v>
      </c>
      <c r="H7" s="44" t="s">
        <v>4</v>
      </c>
      <c r="I7" s="44" t="s">
        <v>2</v>
      </c>
      <c r="J7" s="64"/>
      <c r="K7" s="65"/>
      <c r="L7" s="60"/>
    </row>
    <row r="8" spans="1:12" ht="15.75" x14ac:dyDescent="0.25">
      <c r="A8" s="39"/>
      <c r="B8" s="39"/>
      <c r="C8" s="39"/>
      <c r="D8" s="60" t="s">
        <v>11</v>
      </c>
      <c r="E8" s="65" t="s">
        <v>81</v>
      </c>
      <c r="F8" s="65" t="s">
        <v>82</v>
      </c>
      <c r="G8" s="45">
        <v>0</v>
      </c>
      <c r="H8" s="45">
        <v>-38175349.390000001</v>
      </c>
      <c r="I8" s="45">
        <f>H8+G8</f>
        <v>-38175349.390000001</v>
      </c>
      <c r="J8" s="64"/>
      <c r="K8" s="65"/>
      <c r="L8" s="60"/>
    </row>
    <row r="9" spans="1:12" ht="15.75" x14ac:dyDescent="0.25">
      <c r="A9" s="39"/>
      <c r="B9" s="39"/>
      <c r="C9" s="39"/>
      <c r="E9" s="65"/>
      <c r="F9" s="65"/>
      <c r="G9" s="65"/>
      <c r="H9" s="65"/>
      <c r="I9" s="65"/>
      <c r="J9" s="64"/>
      <c r="K9" s="65"/>
      <c r="L9" s="60"/>
    </row>
    <row r="10" spans="1:12" ht="15.75" x14ac:dyDescent="0.25">
      <c r="A10" s="39" t="s">
        <v>83</v>
      </c>
      <c r="B10" s="39">
        <v>8</v>
      </c>
      <c r="C10" s="39"/>
      <c r="D10" s="40" t="s">
        <v>84</v>
      </c>
      <c r="E10" s="66"/>
      <c r="F10" s="66"/>
      <c r="G10" s="66"/>
      <c r="H10" s="66"/>
      <c r="I10" s="66"/>
      <c r="J10" s="64"/>
      <c r="K10" s="65"/>
      <c r="L10" s="60"/>
    </row>
    <row r="11" spans="1:12" ht="15.75" x14ac:dyDescent="0.25">
      <c r="A11" s="39"/>
      <c r="B11" s="39"/>
      <c r="C11" s="39"/>
      <c r="D11" s="41"/>
      <c r="E11" s="65"/>
      <c r="F11" s="65"/>
      <c r="G11" s="65"/>
      <c r="H11" s="65"/>
      <c r="I11" s="65"/>
      <c r="J11" s="64"/>
      <c r="K11" s="65"/>
      <c r="L11" s="60"/>
    </row>
    <row r="12" spans="1:12" ht="30" x14ac:dyDescent="0.25">
      <c r="A12" s="39"/>
      <c r="B12" s="39"/>
      <c r="C12" s="39"/>
      <c r="D12" s="42" t="s">
        <v>78</v>
      </c>
      <c r="E12" s="43" t="s">
        <v>79</v>
      </c>
      <c r="F12" s="43" t="s">
        <v>80</v>
      </c>
      <c r="G12" s="46" t="s">
        <v>3</v>
      </c>
      <c r="H12" s="46" t="s">
        <v>4</v>
      </c>
      <c r="I12" s="46" t="s">
        <v>2</v>
      </c>
      <c r="J12" s="64"/>
      <c r="K12" s="65"/>
      <c r="L12" s="60"/>
    </row>
    <row r="13" spans="1:12" ht="15.75" x14ac:dyDescent="0.25">
      <c r="A13" s="39"/>
      <c r="B13" s="39"/>
      <c r="C13" s="39"/>
      <c r="D13" s="60" t="s">
        <v>13</v>
      </c>
      <c r="E13" s="65" t="s">
        <v>85</v>
      </c>
      <c r="F13" s="65" t="s">
        <v>86</v>
      </c>
      <c r="G13" s="45">
        <v>0</v>
      </c>
      <c r="H13" s="45">
        <v>0</v>
      </c>
      <c r="I13" s="45">
        <f>H13+G13</f>
        <v>0</v>
      </c>
      <c r="J13" s="64"/>
      <c r="K13" s="65"/>
      <c r="L13" s="60"/>
    </row>
    <row r="14" spans="1:12" ht="15.75" x14ac:dyDescent="0.25">
      <c r="A14" s="39"/>
      <c r="B14" s="39"/>
      <c r="C14" s="39"/>
      <c r="E14" s="65"/>
      <c r="F14" s="65"/>
      <c r="G14" s="65"/>
      <c r="H14" s="65"/>
      <c r="I14" s="65"/>
      <c r="J14" s="64"/>
      <c r="K14" s="65"/>
      <c r="L14" s="60"/>
    </row>
    <row r="15" spans="1:12" ht="15.75" x14ac:dyDescent="0.25">
      <c r="A15" s="39" t="s">
        <v>87</v>
      </c>
      <c r="B15" s="39">
        <v>14</v>
      </c>
      <c r="C15" s="39"/>
      <c r="D15" s="40" t="s">
        <v>77</v>
      </c>
      <c r="E15" s="66"/>
      <c r="F15" s="66"/>
      <c r="G15" s="66"/>
      <c r="H15" s="66"/>
      <c r="I15" s="66"/>
      <c r="J15" s="64"/>
      <c r="K15" s="65"/>
      <c r="L15" s="60"/>
    </row>
    <row r="16" spans="1:12" ht="15.75" x14ac:dyDescent="0.25">
      <c r="A16" s="39"/>
      <c r="B16" s="39"/>
      <c r="C16" s="39"/>
      <c r="D16" s="41"/>
      <c r="E16" s="65"/>
      <c r="F16" s="65"/>
      <c r="G16" s="65"/>
      <c r="H16" s="65"/>
      <c r="I16" s="65"/>
      <c r="J16" s="64"/>
      <c r="K16" s="65"/>
      <c r="L16" s="60"/>
    </row>
    <row r="17" spans="1:12" ht="30" x14ac:dyDescent="0.25">
      <c r="A17" s="39"/>
      <c r="B17" s="39"/>
      <c r="C17" s="39"/>
      <c r="D17" s="42" t="s">
        <v>78</v>
      </c>
      <c r="E17" s="43" t="s">
        <v>79</v>
      </c>
      <c r="F17" s="43" t="s">
        <v>80</v>
      </c>
      <c r="G17" s="46" t="s">
        <v>3</v>
      </c>
      <c r="H17" s="46" t="s">
        <v>4</v>
      </c>
      <c r="I17" s="46" t="s">
        <v>2</v>
      </c>
      <c r="J17" s="64"/>
      <c r="K17" s="65"/>
      <c r="L17" s="60"/>
    </row>
    <row r="18" spans="1:12" ht="15.75" x14ac:dyDescent="0.25">
      <c r="A18" s="39"/>
      <c r="B18" s="39"/>
      <c r="C18" s="39"/>
      <c r="D18" s="60" t="s">
        <v>19</v>
      </c>
      <c r="E18" s="65" t="s">
        <v>88</v>
      </c>
      <c r="F18" s="65" t="s">
        <v>89</v>
      </c>
      <c r="G18" s="45">
        <v>0</v>
      </c>
      <c r="H18" s="45">
        <v>-279936</v>
      </c>
      <c r="I18" s="45">
        <f>H18+G18</f>
        <v>-279936</v>
      </c>
      <c r="J18" s="64"/>
      <c r="K18" s="65"/>
      <c r="L18" s="60"/>
    </row>
    <row r="19" spans="1:12" ht="15.75" x14ac:dyDescent="0.25">
      <c r="A19" s="39"/>
      <c r="B19" s="39"/>
      <c r="C19" s="39"/>
      <c r="D19" s="67" t="s">
        <v>19</v>
      </c>
      <c r="E19" s="68" t="s">
        <v>146</v>
      </c>
      <c r="F19" s="68" t="s">
        <v>147</v>
      </c>
      <c r="G19" s="47">
        <v>0</v>
      </c>
      <c r="H19" s="47">
        <v>-19584050.91</v>
      </c>
      <c r="I19" s="47">
        <f>H19+G19</f>
        <v>-19584050.91</v>
      </c>
      <c r="J19" s="64"/>
      <c r="K19" s="65"/>
      <c r="L19" s="60"/>
    </row>
    <row r="20" spans="1:12" ht="15.75" x14ac:dyDescent="0.25">
      <c r="A20" s="39"/>
      <c r="B20" s="39"/>
      <c r="C20" s="39"/>
      <c r="D20" s="48" t="s">
        <v>145</v>
      </c>
      <c r="E20" s="65"/>
      <c r="F20" s="65"/>
      <c r="G20" s="45">
        <f>SUM(G18:G19)</f>
        <v>0</v>
      </c>
      <c r="H20" s="45">
        <f>SUM(H18:H19)</f>
        <v>-19863986.91</v>
      </c>
      <c r="I20" s="45">
        <f>SUM(I18:I19)</f>
        <v>-19863986.91</v>
      </c>
      <c r="J20" s="64"/>
      <c r="K20" s="65"/>
      <c r="L20" s="60"/>
    </row>
    <row r="21" spans="1:12" ht="15.75" x14ac:dyDescent="0.25">
      <c r="A21" s="39"/>
      <c r="B21" s="39"/>
      <c r="C21" s="39"/>
      <c r="E21" s="65"/>
      <c r="F21" s="65"/>
      <c r="G21" s="65"/>
      <c r="H21" s="65"/>
      <c r="I21" s="65"/>
      <c r="J21" s="64"/>
      <c r="K21" s="65"/>
      <c r="L21" s="60"/>
    </row>
    <row r="22" spans="1:12" ht="15.75" x14ac:dyDescent="0.25">
      <c r="A22" s="39" t="s">
        <v>90</v>
      </c>
      <c r="B22" s="39">
        <v>17</v>
      </c>
      <c r="C22" s="39"/>
      <c r="D22" s="40" t="s">
        <v>91</v>
      </c>
      <c r="E22" s="66"/>
      <c r="F22" s="66"/>
      <c r="G22" s="66"/>
      <c r="H22" s="66"/>
      <c r="I22" s="66"/>
      <c r="J22" s="64"/>
      <c r="K22" s="65"/>
      <c r="L22" s="60"/>
    </row>
    <row r="23" spans="1:12" ht="15.75" x14ac:dyDescent="0.25">
      <c r="A23" s="39"/>
      <c r="B23" s="39"/>
      <c r="C23" s="39"/>
      <c r="D23" s="40" t="s">
        <v>92</v>
      </c>
      <c r="E23" s="66"/>
      <c r="F23" s="66"/>
      <c r="G23" s="65"/>
      <c r="H23" s="65"/>
      <c r="I23" s="65"/>
      <c r="J23" s="64"/>
      <c r="K23" s="65"/>
      <c r="L23" s="60"/>
    </row>
    <row r="24" spans="1:12" ht="15.75" x14ac:dyDescent="0.25">
      <c r="A24" s="39"/>
      <c r="B24" s="39"/>
      <c r="C24" s="39"/>
      <c r="E24" s="65"/>
      <c r="F24" s="65"/>
      <c r="G24" s="45"/>
      <c r="H24" s="45"/>
      <c r="I24" s="45"/>
      <c r="J24" s="64"/>
      <c r="K24" s="65"/>
      <c r="L24" s="60"/>
    </row>
    <row r="25" spans="1:12" ht="30" x14ac:dyDescent="0.25">
      <c r="A25" s="39"/>
      <c r="B25" s="39"/>
      <c r="C25" s="39"/>
      <c r="D25" s="42" t="s">
        <v>78</v>
      </c>
      <c r="E25" s="43" t="s">
        <v>79</v>
      </c>
      <c r="F25" s="49" t="s">
        <v>80</v>
      </c>
      <c r="G25" s="46" t="s">
        <v>3</v>
      </c>
      <c r="H25" s="46" t="s">
        <v>4</v>
      </c>
      <c r="I25" s="46" t="s">
        <v>2</v>
      </c>
      <c r="J25" s="64"/>
      <c r="K25" s="65"/>
      <c r="L25" s="60"/>
    </row>
    <row r="26" spans="1:12" ht="15.75" x14ac:dyDescent="0.25">
      <c r="A26" s="39"/>
      <c r="B26" s="39"/>
      <c r="C26" s="50" t="s">
        <v>93</v>
      </c>
      <c r="D26" s="60" t="s">
        <v>22</v>
      </c>
      <c r="E26" s="65" t="s">
        <v>94</v>
      </c>
      <c r="F26" s="65" t="s">
        <v>95</v>
      </c>
      <c r="G26" s="45">
        <v>0</v>
      </c>
      <c r="H26" s="45">
        <v>-14484169.220000001</v>
      </c>
      <c r="I26" s="45">
        <f>H26+G26</f>
        <v>-14484169.220000001</v>
      </c>
      <c r="J26" s="64"/>
      <c r="K26" s="65"/>
      <c r="L26" s="60"/>
    </row>
    <row r="27" spans="1:12" ht="15.75" x14ac:dyDescent="0.25">
      <c r="A27" s="39"/>
      <c r="B27" s="39"/>
      <c r="C27" s="50" t="s">
        <v>96</v>
      </c>
      <c r="D27" s="60" t="s">
        <v>22</v>
      </c>
      <c r="E27" s="65" t="s">
        <v>97</v>
      </c>
      <c r="F27" s="65" t="s">
        <v>98</v>
      </c>
      <c r="G27" s="45">
        <v>-984.62</v>
      </c>
      <c r="H27" s="45">
        <v>-48748098.920000002</v>
      </c>
      <c r="I27" s="45">
        <f t="shared" ref="I27:I28" si="0">H27+G27</f>
        <v>-48749083.539999999</v>
      </c>
      <c r="J27" s="64"/>
      <c r="K27" s="65"/>
      <c r="L27" s="60"/>
    </row>
    <row r="28" spans="1:12" ht="15.75" x14ac:dyDescent="0.25">
      <c r="A28" s="39"/>
      <c r="B28" s="39"/>
      <c r="C28" s="50" t="s">
        <v>99</v>
      </c>
      <c r="D28" s="67" t="s">
        <v>22</v>
      </c>
      <c r="E28" s="68" t="s">
        <v>100</v>
      </c>
      <c r="F28" s="68" t="s">
        <v>101</v>
      </c>
      <c r="G28" s="45">
        <v>-263932.34000000003</v>
      </c>
      <c r="H28" s="45">
        <v>191683.06999999983</v>
      </c>
      <c r="I28" s="51">
        <f t="shared" si="0"/>
        <v>-72249.270000000193</v>
      </c>
      <c r="J28" s="64"/>
      <c r="K28" s="65"/>
      <c r="L28" s="60"/>
    </row>
    <row r="29" spans="1:12" ht="15.75" x14ac:dyDescent="0.25">
      <c r="A29" s="39"/>
      <c r="B29" s="39"/>
      <c r="C29" s="39"/>
      <c r="D29" s="48" t="s">
        <v>102</v>
      </c>
      <c r="E29" s="52"/>
      <c r="F29" s="52"/>
      <c r="G29" s="53">
        <f t="shared" ref="G29:H29" si="1">SUM(G26:G28)</f>
        <v>-264916.96000000002</v>
      </c>
      <c r="H29" s="53">
        <f t="shared" si="1"/>
        <v>-63040585.07</v>
      </c>
      <c r="I29" s="53">
        <f>SUM(I26:I28)</f>
        <v>-63305502.030000001</v>
      </c>
      <c r="J29" s="64"/>
      <c r="K29" s="65"/>
      <c r="L29" s="60"/>
    </row>
    <row r="30" spans="1:12" ht="15.75" x14ac:dyDescent="0.25">
      <c r="A30" s="39"/>
      <c r="B30" s="39"/>
      <c r="C30" s="39"/>
      <c r="E30" s="65"/>
      <c r="F30" s="65"/>
      <c r="G30" s="66"/>
      <c r="H30" s="66"/>
      <c r="I30" s="66"/>
      <c r="J30" s="64"/>
      <c r="K30" s="65"/>
      <c r="L30" s="60"/>
    </row>
    <row r="31" spans="1:12" ht="15.75" x14ac:dyDescent="0.25">
      <c r="A31" s="39" t="s">
        <v>104</v>
      </c>
      <c r="B31" s="39" t="s">
        <v>110</v>
      </c>
      <c r="C31" s="39"/>
      <c r="D31" s="40" t="s">
        <v>111</v>
      </c>
      <c r="E31" s="66"/>
      <c r="F31" s="66"/>
      <c r="G31" s="65"/>
      <c r="H31" s="65"/>
      <c r="I31" s="65"/>
      <c r="J31" s="64"/>
      <c r="K31" s="65"/>
      <c r="L31" s="60"/>
    </row>
    <row r="32" spans="1:12" ht="15.75" x14ac:dyDescent="0.25">
      <c r="A32" s="39"/>
      <c r="B32" s="39"/>
      <c r="C32" s="39"/>
      <c r="E32" s="65"/>
      <c r="F32" s="65"/>
      <c r="G32" s="66"/>
      <c r="H32" s="66"/>
      <c r="I32" s="66"/>
      <c r="J32" s="64"/>
      <c r="K32" s="65"/>
      <c r="L32" s="60"/>
    </row>
    <row r="33" spans="1:12" ht="30" x14ac:dyDescent="0.25">
      <c r="A33" s="39"/>
      <c r="B33" s="39"/>
      <c r="C33" s="39"/>
      <c r="D33" s="42" t="s">
        <v>78</v>
      </c>
      <c r="E33" s="43" t="s">
        <v>79</v>
      </c>
      <c r="F33" s="49" t="s">
        <v>80</v>
      </c>
      <c r="G33" s="46" t="s">
        <v>3</v>
      </c>
      <c r="H33" s="46" t="s">
        <v>4</v>
      </c>
      <c r="I33" s="46" t="s">
        <v>2</v>
      </c>
      <c r="J33" s="64"/>
      <c r="K33" s="65"/>
      <c r="L33" s="60"/>
    </row>
    <row r="34" spans="1:12" ht="15.75" x14ac:dyDescent="0.25">
      <c r="A34" s="39"/>
      <c r="B34" s="39"/>
      <c r="C34" s="39"/>
      <c r="D34" s="69" t="s">
        <v>112</v>
      </c>
      <c r="E34" s="70" t="s">
        <v>120</v>
      </c>
      <c r="F34" s="70" t="s">
        <v>121</v>
      </c>
      <c r="G34" s="45">
        <v>0</v>
      </c>
      <c r="H34" s="45">
        <v>-8968659</v>
      </c>
      <c r="I34" s="45">
        <f>H34+G34</f>
        <v>-8968659</v>
      </c>
      <c r="J34" s="71"/>
      <c r="K34" s="65"/>
      <c r="L34" s="60"/>
    </row>
    <row r="35" spans="1:12" ht="15.75" x14ac:dyDescent="0.25">
      <c r="A35" s="39"/>
      <c r="B35" s="39"/>
      <c r="C35" s="39"/>
      <c r="D35" s="69" t="s">
        <v>113</v>
      </c>
      <c r="E35" s="70" t="s">
        <v>122</v>
      </c>
      <c r="F35" s="70" t="s">
        <v>123</v>
      </c>
      <c r="G35" s="45">
        <v>0</v>
      </c>
      <c r="H35" s="45">
        <v>-13503847</v>
      </c>
      <c r="I35" s="45">
        <f t="shared" ref="I35:I36" si="2">H35+G35</f>
        <v>-13503847</v>
      </c>
      <c r="J35" s="64"/>
      <c r="K35" s="65"/>
      <c r="L35" s="60"/>
    </row>
    <row r="36" spans="1:12" ht="15.75" x14ac:dyDescent="0.25">
      <c r="A36" s="39"/>
      <c r="B36" s="39"/>
      <c r="C36" s="39"/>
      <c r="D36" s="72" t="s">
        <v>114</v>
      </c>
      <c r="E36" s="70" t="s">
        <v>124</v>
      </c>
      <c r="F36" s="70" t="s">
        <v>125</v>
      </c>
      <c r="G36" s="45">
        <v>0</v>
      </c>
      <c r="H36" s="45">
        <v>-6715702</v>
      </c>
      <c r="I36" s="45">
        <f t="shared" si="2"/>
        <v>-6715702</v>
      </c>
      <c r="J36" s="71"/>
      <c r="K36" s="71"/>
      <c r="L36" s="60"/>
    </row>
    <row r="37" spans="1:12" ht="15.75" x14ac:dyDescent="0.25">
      <c r="A37" s="39"/>
      <c r="B37" s="39"/>
      <c r="C37" s="39"/>
      <c r="D37" s="54" t="s">
        <v>117</v>
      </c>
      <c r="E37" s="73"/>
      <c r="F37" s="73"/>
      <c r="G37" s="53">
        <f>SUM(G34:G36)</f>
        <v>0</v>
      </c>
      <c r="H37" s="53">
        <f t="shared" ref="H37:I37" si="3">SUM(H34:H36)</f>
        <v>-29188208</v>
      </c>
      <c r="I37" s="53">
        <f t="shared" si="3"/>
        <v>-29188208</v>
      </c>
      <c r="J37" s="64"/>
      <c r="K37" s="65"/>
      <c r="L37" s="60"/>
    </row>
    <row r="38" spans="1:12" ht="15.75" x14ac:dyDescent="0.25">
      <c r="A38" s="55"/>
      <c r="B38" s="55"/>
      <c r="C38" s="55"/>
      <c r="D38" s="72"/>
      <c r="E38" s="66"/>
      <c r="F38" s="66"/>
      <c r="G38" s="45"/>
      <c r="H38" s="45"/>
      <c r="I38" s="45"/>
      <c r="J38" s="64"/>
      <c r="K38" s="65"/>
      <c r="L38" s="60"/>
    </row>
    <row r="39" spans="1:12" ht="15.75" x14ac:dyDescent="0.25">
      <c r="A39" s="39" t="s">
        <v>108</v>
      </c>
      <c r="B39" s="39"/>
      <c r="C39" s="39"/>
      <c r="D39" s="40" t="s">
        <v>116</v>
      </c>
      <c r="E39" s="66"/>
      <c r="F39" s="66"/>
      <c r="G39" s="45"/>
      <c r="H39" s="45"/>
      <c r="I39" s="45"/>
      <c r="J39" s="64"/>
      <c r="K39" s="65"/>
      <c r="L39" s="60"/>
    </row>
    <row r="40" spans="1:12" ht="15.75" x14ac:dyDescent="0.25">
      <c r="A40" s="39"/>
      <c r="B40" s="39"/>
      <c r="C40" s="39"/>
      <c r="E40" s="65"/>
      <c r="F40" s="65"/>
      <c r="G40" s="45"/>
      <c r="H40" s="45"/>
      <c r="I40" s="45"/>
      <c r="J40" s="64"/>
      <c r="K40" s="65"/>
      <c r="L40" s="60"/>
    </row>
    <row r="41" spans="1:12" ht="30" x14ac:dyDescent="0.25">
      <c r="A41" s="39"/>
      <c r="B41" s="39"/>
      <c r="C41" s="39"/>
      <c r="D41" s="42" t="s">
        <v>78</v>
      </c>
      <c r="E41" s="43" t="s">
        <v>79</v>
      </c>
      <c r="F41" s="49" t="s">
        <v>80</v>
      </c>
      <c r="G41" s="46" t="s">
        <v>3</v>
      </c>
      <c r="H41" s="46" t="s">
        <v>4</v>
      </c>
      <c r="I41" s="46" t="s">
        <v>2</v>
      </c>
      <c r="J41" s="64"/>
      <c r="K41" s="65"/>
      <c r="L41" s="60"/>
    </row>
    <row r="42" spans="1:12" ht="15.75" x14ac:dyDescent="0.25">
      <c r="A42" s="39"/>
      <c r="B42" s="39">
        <v>1</v>
      </c>
      <c r="C42" s="39"/>
      <c r="D42" s="74" t="s">
        <v>6</v>
      </c>
      <c r="E42" s="61" t="s">
        <v>115</v>
      </c>
      <c r="F42" s="64" t="s">
        <v>103</v>
      </c>
      <c r="G42" s="56">
        <v>0</v>
      </c>
      <c r="H42" s="56">
        <v>0</v>
      </c>
      <c r="I42" s="57">
        <f>SUM(G42:H42)</f>
        <v>0</v>
      </c>
      <c r="J42" s="64"/>
      <c r="K42" s="65"/>
      <c r="L42" s="60"/>
    </row>
    <row r="43" spans="1:12" ht="15.75" x14ac:dyDescent="0.25">
      <c r="A43" s="39"/>
      <c r="B43" s="39">
        <v>5</v>
      </c>
      <c r="C43" s="39"/>
      <c r="D43" s="62" t="s">
        <v>10</v>
      </c>
      <c r="E43" s="61" t="s">
        <v>115</v>
      </c>
      <c r="F43" s="64" t="s">
        <v>103</v>
      </c>
      <c r="G43" s="56">
        <v>-120000</v>
      </c>
      <c r="H43" s="56">
        <v>0</v>
      </c>
      <c r="I43" s="57">
        <f t="shared" ref="I43:I45" si="4">SUM(G43:H43)</f>
        <v>-120000</v>
      </c>
      <c r="J43" s="64"/>
      <c r="K43" s="65"/>
      <c r="L43" s="60"/>
    </row>
    <row r="44" spans="1:12" ht="15.75" x14ac:dyDescent="0.25">
      <c r="A44" s="39"/>
      <c r="B44" s="39">
        <v>19</v>
      </c>
      <c r="C44" s="39"/>
      <c r="D44" s="72" t="s">
        <v>106</v>
      </c>
      <c r="E44" s="61" t="s">
        <v>115</v>
      </c>
      <c r="F44" s="64" t="s">
        <v>103</v>
      </c>
      <c r="G44" s="56">
        <v>-42400</v>
      </c>
      <c r="H44" s="56">
        <v>-11300</v>
      </c>
      <c r="I44" s="57">
        <f t="shared" si="4"/>
        <v>-53700</v>
      </c>
      <c r="J44" s="75"/>
      <c r="K44" s="75"/>
      <c r="L44" s="75"/>
    </row>
    <row r="45" spans="1:12" ht="15.75" x14ac:dyDescent="0.25">
      <c r="A45" s="39"/>
      <c r="B45" s="39">
        <v>62</v>
      </c>
      <c r="C45" s="39"/>
      <c r="D45" s="76" t="s">
        <v>60</v>
      </c>
      <c r="E45" s="77" t="s">
        <v>115</v>
      </c>
      <c r="F45" s="78" t="s">
        <v>103</v>
      </c>
      <c r="G45" s="58">
        <v>-156110</v>
      </c>
      <c r="H45" s="58">
        <v>-141037.5</v>
      </c>
      <c r="I45" s="57">
        <f t="shared" si="4"/>
        <v>-297147.5</v>
      </c>
      <c r="J45" s="56"/>
      <c r="K45" s="65"/>
      <c r="L45" s="60"/>
    </row>
    <row r="46" spans="1:12" ht="15.75" x14ac:dyDescent="0.25">
      <c r="A46" s="39"/>
      <c r="B46" s="39"/>
      <c r="C46" s="39"/>
      <c r="D46" s="48" t="s">
        <v>126</v>
      </c>
      <c r="E46" s="61"/>
      <c r="F46" s="64"/>
      <c r="G46" s="59">
        <f>SUM(G42:G45)</f>
        <v>-318510</v>
      </c>
      <c r="H46" s="59">
        <f>SUM(H42:H45)</f>
        <v>-152337.5</v>
      </c>
      <c r="I46" s="59">
        <f>SUM(I42:I45)</f>
        <v>-470847.5</v>
      </c>
      <c r="J46" s="56"/>
      <c r="K46" s="65"/>
      <c r="L46" s="60"/>
    </row>
    <row r="47" spans="1:12" ht="18.75" x14ac:dyDescent="0.3">
      <c r="A47" s="55"/>
      <c r="B47" s="55"/>
      <c r="C47" s="55"/>
      <c r="D47" s="34"/>
      <c r="E47" s="66"/>
      <c r="F47" s="66"/>
      <c r="G47" s="45"/>
      <c r="H47" s="45"/>
      <c r="I47" s="45"/>
      <c r="J47" s="56"/>
      <c r="K47" s="65"/>
      <c r="L47" s="60"/>
    </row>
    <row r="48" spans="1:12" ht="15.75" x14ac:dyDescent="0.25">
      <c r="A48" s="39" t="s">
        <v>109</v>
      </c>
      <c r="B48" s="39"/>
      <c r="C48" s="39"/>
      <c r="D48" s="40" t="s">
        <v>105</v>
      </c>
      <c r="E48" s="66"/>
      <c r="F48" s="66"/>
      <c r="G48" s="45"/>
      <c r="H48" s="45"/>
      <c r="I48" s="45"/>
      <c r="J48" s="56"/>
      <c r="K48" s="65"/>
      <c r="L48" s="60"/>
    </row>
    <row r="49" spans="1:12" ht="15.75" x14ac:dyDescent="0.25">
      <c r="A49" s="39"/>
      <c r="B49" s="39"/>
      <c r="C49" s="39"/>
      <c r="E49" s="65"/>
      <c r="F49" s="65"/>
      <c r="G49" s="45"/>
      <c r="H49" s="45"/>
      <c r="I49" s="45"/>
      <c r="J49" s="71"/>
      <c r="K49" s="71"/>
      <c r="L49" s="60"/>
    </row>
    <row r="50" spans="1:12" ht="30" x14ac:dyDescent="0.25">
      <c r="A50" s="39"/>
      <c r="B50" s="39"/>
      <c r="C50" s="39"/>
      <c r="D50" s="42" t="s">
        <v>78</v>
      </c>
      <c r="E50" s="43" t="s">
        <v>79</v>
      </c>
      <c r="F50" s="49" t="s">
        <v>80</v>
      </c>
      <c r="G50" s="46" t="s">
        <v>3</v>
      </c>
      <c r="H50" s="46" t="s">
        <v>4</v>
      </c>
      <c r="I50" s="46" t="s">
        <v>2</v>
      </c>
      <c r="J50" s="64"/>
      <c r="K50" s="65"/>
      <c r="L50" s="60"/>
    </row>
    <row r="51" spans="1:12" ht="15.75" x14ac:dyDescent="0.25">
      <c r="A51" s="39"/>
      <c r="B51" s="55">
        <v>1</v>
      </c>
      <c r="C51" s="55"/>
      <c r="D51" s="62" t="s">
        <v>6</v>
      </c>
      <c r="E51" s="62" t="s">
        <v>142</v>
      </c>
      <c r="F51" s="66" t="s">
        <v>143</v>
      </c>
      <c r="G51" s="58">
        <v>0</v>
      </c>
      <c r="H51" s="58">
        <v>0</v>
      </c>
      <c r="I51" s="57">
        <f>SUM(G51:H51)</f>
        <v>0</v>
      </c>
      <c r="J51" s="64"/>
      <c r="K51" s="65"/>
      <c r="L51" s="60"/>
    </row>
    <row r="52" spans="1:12" ht="15.75" x14ac:dyDescent="0.25">
      <c r="A52" s="39"/>
      <c r="B52" s="39">
        <v>19</v>
      </c>
      <c r="C52" s="39"/>
      <c r="D52" s="60" t="s">
        <v>106</v>
      </c>
      <c r="E52" s="60" t="s">
        <v>127</v>
      </c>
      <c r="F52" s="60" t="s">
        <v>129</v>
      </c>
      <c r="G52" s="56">
        <v>0</v>
      </c>
      <c r="H52" s="56">
        <v>-6300</v>
      </c>
      <c r="I52" s="57">
        <f>SUM(G52:H52)</f>
        <v>-6300</v>
      </c>
      <c r="J52" s="64"/>
      <c r="K52" s="65"/>
      <c r="L52" s="60"/>
    </row>
    <row r="53" spans="1:12" ht="15.75" x14ac:dyDescent="0.25">
      <c r="A53" s="39"/>
      <c r="B53" s="39">
        <v>19</v>
      </c>
      <c r="C53" s="39"/>
      <c r="D53" s="60" t="s">
        <v>106</v>
      </c>
      <c r="E53" s="79" t="s">
        <v>128</v>
      </c>
      <c r="F53" s="60" t="s">
        <v>130</v>
      </c>
      <c r="G53" s="56">
        <v>-156.55000000000001</v>
      </c>
      <c r="H53" s="56">
        <v>16536.52</v>
      </c>
      <c r="I53" s="57">
        <f t="shared" ref="I53:I65" si="5">SUM(G53:H53)</f>
        <v>16379.970000000001</v>
      </c>
      <c r="J53" s="64"/>
      <c r="K53" s="65"/>
      <c r="L53" s="60"/>
    </row>
    <row r="54" spans="1:12" ht="15.75" x14ac:dyDescent="0.25">
      <c r="A54" s="39"/>
      <c r="B54" s="39">
        <v>25</v>
      </c>
      <c r="C54" s="39"/>
      <c r="D54" s="60" t="s">
        <v>28</v>
      </c>
      <c r="E54" s="79" t="s">
        <v>150</v>
      </c>
      <c r="F54" s="60" t="s">
        <v>151</v>
      </c>
      <c r="G54" s="56">
        <v>0</v>
      </c>
      <c r="H54" s="56">
        <v>-1358.36</v>
      </c>
      <c r="I54" s="57">
        <f t="shared" si="5"/>
        <v>-1358.36</v>
      </c>
      <c r="J54" s="64"/>
      <c r="K54" s="65"/>
      <c r="L54" s="60"/>
    </row>
    <row r="55" spans="1:12" ht="15.75" x14ac:dyDescent="0.25">
      <c r="A55" s="39"/>
      <c r="B55" s="39">
        <v>25</v>
      </c>
      <c r="C55" s="39"/>
      <c r="D55" s="60" t="s">
        <v>28</v>
      </c>
      <c r="E55" s="79" t="s">
        <v>152</v>
      </c>
      <c r="F55" s="60" t="s">
        <v>153</v>
      </c>
      <c r="G55" s="56">
        <v>0</v>
      </c>
      <c r="H55" s="56">
        <v>-2677.82</v>
      </c>
      <c r="I55" s="57">
        <f t="shared" si="5"/>
        <v>-2677.82</v>
      </c>
      <c r="J55" s="64"/>
      <c r="K55" s="65"/>
      <c r="L55" s="60"/>
    </row>
    <row r="56" spans="1:12" ht="15.75" x14ac:dyDescent="0.25">
      <c r="A56" s="39"/>
      <c r="B56" s="39">
        <v>42</v>
      </c>
      <c r="C56" s="39"/>
      <c r="D56" s="60" t="s">
        <v>42</v>
      </c>
      <c r="E56" s="79" t="s">
        <v>119</v>
      </c>
      <c r="F56" s="60" t="s">
        <v>131</v>
      </c>
      <c r="G56" s="56">
        <v>-2824.5400000000004</v>
      </c>
      <c r="H56" s="56">
        <v>-1572065.57</v>
      </c>
      <c r="I56" s="57">
        <f t="shared" si="5"/>
        <v>-1574890.11</v>
      </c>
      <c r="J56" s="64"/>
      <c r="K56" s="65"/>
      <c r="L56" s="60"/>
    </row>
    <row r="57" spans="1:12" ht="15.75" x14ac:dyDescent="0.25">
      <c r="A57" s="39"/>
      <c r="B57" s="39">
        <v>42</v>
      </c>
      <c r="C57" s="39"/>
      <c r="D57" s="60" t="s">
        <v>42</v>
      </c>
      <c r="E57" s="79" t="s">
        <v>148</v>
      </c>
      <c r="F57" s="60" t="s">
        <v>149</v>
      </c>
      <c r="G57" s="56">
        <v>-555.27</v>
      </c>
      <c r="H57" s="56">
        <v>-5060.8399999999992</v>
      </c>
      <c r="I57" s="57">
        <f t="shared" si="5"/>
        <v>-5616.1099999999988</v>
      </c>
      <c r="J57" s="64"/>
      <c r="K57" s="65"/>
      <c r="L57" s="60"/>
    </row>
    <row r="58" spans="1:12" ht="15.75" x14ac:dyDescent="0.25">
      <c r="A58" s="39"/>
      <c r="B58" s="39">
        <v>62</v>
      </c>
      <c r="C58" s="39"/>
      <c r="D58" s="69" t="s">
        <v>60</v>
      </c>
      <c r="E58" s="80" t="s">
        <v>132</v>
      </c>
      <c r="F58" s="66" t="s">
        <v>137</v>
      </c>
      <c r="G58" s="56">
        <v>-10773.27</v>
      </c>
      <c r="H58" s="56">
        <v>-137647.75</v>
      </c>
      <c r="I58" s="57">
        <f t="shared" si="5"/>
        <v>-148421.01999999999</v>
      </c>
      <c r="J58" s="64"/>
      <c r="K58" s="65"/>
      <c r="L58" s="60"/>
    </row>
    <row r="59" spans="1:12" ht="15.75" x14ac:dyDescent="0.25">
      <c r="A59" s="39"/>
      <c r="B59" s="39">
        <v>62</v>
      </c>
      <c r="C59" s="39"/>
      <c r="D59" s="69" t="s">
        <v>60</v>
      </c>
      <c r="E59" s="80" t="s">
        <v>133</v>
      </c>
      <c r="F59" s="66" t="s">
        <v>138</v>
      </c>
      <c r="G59" s="56">
        <v>-270784.5</v>
      </c>
      <c r="H59" s="56">
        <v>-424786.55</v>
      </c>
      <c r="I59" s="57">
        <f t="shared" si="5"/>
        <v>-695571.05</v>
      </c>
      <c r="J59" s="64"/>
      <c r="K59" s="65"/>
      <c r="L59" s="60"/>
    </row>
    <row r="60" spans="1:12" ht="15.75" x14ac:dyDescent="0.25">
      <c r="A60" s="39"/>
      <c r="B60" s="39">
        <v>62</v>
      </c>
      <c r="C60" s="39"/>
      <c r="D60" s="69" t="s">
        <v>60</v>
      </c>
      <c r="E60" s="80" t="s">
        <v>134</v>
      </c>
      <c r="F60" s="66" t="s">
        <v>139</v>
      </c>
      <c r="G60" s="56">
        <v>-114531.14</v>
      </c>
      <c r="H60" s="56">
        <v>-525.58000000000004</v>
      </c>
      <c r="I60" s="57">
        <f t="shared" si="5"/>
        <v>-115056.72</v>
      </c>
      <c r="J60" s="64"/>
      <c r="K60" s="65"/>
      <c r="L60" s="60"/>
    </row>
    <row r="61" spans="1:12" ht="15.75" x14ac:dyDescent="0.25">
      <c r="A61" s="39"/>
      <c r="B61" s="39">
        <v>62</v>
      </c>
      <c r="C61" s="39"/>
      <c r="D61" s="69" t="s">
        <v>60</v>
      </c>
      <c r="E61" s="80" t="s">
        <v>154</v>
      </c>
      <c r="F61" s="66" t="s">
        <v>155</v>
      </c>
      <c r="G61" s="56">
        <v>-7163.08</v>
      </c>
      <c r="H61" s="56">
        <v>-64710.32</v>
      </c>
      <c r="I61" s="57">
        <f t="shared" si="5"/>
        <v>-71873.399999999994</v>
      </c>
      <c r="J61" s="64"/>
      <c r="K61" s="65"/>
      <c r="L61" s="60"/>
    </row>
    <row r="62" spans="1:12" ht="15.75" x14ac:dyDescent="0.25">
      <c r="A62" s="39"/>
      <c r="B62" s="39">
        <v>62</v>
      </c>
      <c r="C62" s="39"/>
      <c r="D62" s="69" t="s">
        <v>60</v>
      </c>
      <c r="E62" s="80" t="s">
        <v>158</v>
      </c>
      <c r="F62" s="81" t="s">
        <v>159</v>
      </c>
      <c r="G62" s="56">
        <v>0</v>
      </c>
      <c r="H62" s="56">
        <v>-3000000</v>
      </c>
      <c r="I62" s="57">
        <f t="shared" ref="I62" si="6">SUM(G62:H62)</f>
        <v>-3000000</v>
      </c>
      <c r="J62" s="64"/>
      <c r="K62" s="65"/>
      <c r="L62" s="60"/>
    </row>
    <row r="63" spans="1:12" ht="15.75" x14ac:dyDescent="0.25">
      <c r="A63" s="39"/>
      <c r="B63" s="39">
        <v>62</v>
      </c>
      <c r="C63" s="39"/>
      <c r="D63" s="69" t="s">
        <v>60</v>
      </c>
      <c r="E63" s="80" t="s">
        <v>156</v>
      </c>
      <c r="F63" s="66" t="s">
        <v>157</v>
      </c>
      <c r="G63" s="56">
        <v>-417213.47</v>
      </c>
      <c r="H63" s="56">
        <v>-3791665.42</v>
      </c>
      <c r="I63" s="57">
        <f t="shared" si="5"/>
        <v>-4208878.8899999997</v>
      </c>
      <c r="J63" s="64"/>
      <c r="K63" s="65"/>
      <c r="L63" s="60"/>
    </row>
    <row r="64" spans="1:12" ht="15.75" x14ac:dyDescent="0.25">
      <c r="A64" s="39"/>
      <c r="B64" s="39">
        <v>62</v>
      </c>
      <c r="C64" s="39"/>
      <c r="D64" s="69" t="s">
        <v>60</v>
      </c>
      <c r="E64" s="80" t="s">
        <v>135</v>
      </c>
      <c r="F64" s="66" t="s">
        <v>140</v>
      </c>
      <c r="G64" s="56">
        <v>-3272.9</v>
      </c>
      <c r="H64" s="56">
        <v>-4247448.33</v>
      </c>
      <c r="I64" s="57">
        <f t="shared" si="5"/>
        <v>-4250721.2300000004</v>
      </c>
      <c r="J64" s="64"/>
      <c r="K64" s="65"/>
      <c r="L64" s="60"/>
    </row>
    <row r="65" spans="1:12" ht="15.75" x14ac:dyDescent="0.25">
      <c r="A65" s="39"/>
      <c r="B65" s="39">
        <v>62</v>
      </c>
      <c r="C65" s="39"/>
      <c r="D65" s="69" t="s">
        <v>60</v>
      </c>
      <c r="E65" s="80" t="s">
        <v>136</v>
      </c>
      <c r="F65" s="66" t="s">
        <v>141</v>
      </c>
      <c r="G65" s="56">
        <v>-21314.44</v>
      </c>
      <c r="H65" s="56">
        <v>-106781.19</v>
      </c>
      <c r="I65" s="57">
        <f t="shared" si="5"/>
        <v>-128095.63</v>
      </c>
      <c r="J65" s="64"/>
      <c r="K65" s="65"/>
      <c r="L65" s="60"/>
    </row>
    <row r="66" spans="1:12" ht="15.75" x14ac:dyDescent="0.25">
      <c r="A66" s="39"/>
      <c r="B66" s="39"/>
      <c r="C66" s="39"/>
      <c r="D66" s="48" t="s">
        <v>118</v>
      </c>
      <c r="E66" s="65"/>
      <c r="F66" s="65"/>
      <c r="G66" s="53">
        <f>SUM(G51:G65)</f>
        <v>-848589.16</v>
      </c>
      <c r="H66" s="53">
        <f>SUM(H51:H65)</f>
        <v>-13344491.209999999</v>
      </c>
      <c r="I66" s="53">
        <f>SUM(I51:I65)</f>
        <v>-14193080.370000001</v>
      </c>
      <c r="J66" s="64"/>
      <c r="K66" s="65"/>
      <c r="L66" s="60"/>
    </row>
    <row r="67" spans="1:12" x14ac:dyDescent="0.25">
      <c r="G67" s="45"/>
      <c r="H67" s="45"/>
      <c r="I67" s="45"/>
    </row>
    <row r="68" spans="1:12" x14ac:dyDescent="0.25">
      <c r="G68" s="45"/>
      <c r="H68" s="45"/>
      <c r="I68" s="45"/>
    </row>
    <row r="69" spans="1:12" x14ac:dyDescent="0.25">
      <c r="G69" s="45"/>
      <c r="H69" s="45"/>
      <c r="I69" s="45"/>
    </row>
    <row r="70" spans="1:12" x14ac:dyDescent="0.25">
      <c r="G70" s="45"/>
      <c r="H70" s="45"/>
      <c r="I70" s="45"/>
    </row>
    <row r="71" spans="1:12" x14ac:dyDescent="0.25">
      <c r="G71" s="45"/>
      <c r="H71" s="45"/>
      <c r="I71" s="82"/>
    </row>
    <row r="72" spans="1:12" x14ac:dyDescent="0.25">
      <c r="G72" s="45"/>
      <c r="H72" s="45"/>
      <c r="I72" s="45"/>
    </row>
    <row r="73" spans="1:12" x14ac:dyDescent="0.25">
      <c r="G73" s="45"/>
      <c r="H73" s="45"/>
      <c r="I73" s="45"/>
    </row>
    <row r="74" spans="1:12" x14ac:dyDescent="0.25">
      <c r="G74" s="45"/>
      <c r="H74" s="45"/>
      <c r="I74" s="45"/>
    </row>
    <row r="75" spans="1:12" x14ac:dyDescent="0.25">
      <c r="G75" s="45"/>
      <c r="H75" s="45"/>
      <c r="I75" s="45"/>
    </row>
    <row r="76" spans="1:12" x14ac:dyDescent="0.25">
      <c r="G76" s="45"/>
      <c r="H76" s="45"/>
      <c r="I76" s="45"/>
    </row>
    <row r="77" spans="1:12" x14ac:dyDescent="0.25">
      <c r="G77" s="45"/>
      <c r="H77" s="45"/>
      <c r="I77" s="45"/>
    </row>
    <row r="78" spans="1:12" x14ac:dyDescent="0.25">
      <c r="G78" s="45"/>
      <c r="H78" s="45"/>
      <c r="I78" s="45"/>
    </row>
    <row r="79" spans="1:12" x14ac:dyDescent="0.25">
      <c r="G79" s="45"/>
      <c r="H79" s="45"/>
      <c r="I79" s="45"/>
    </row>
    <row r="80" spans="1:12" x14ac:dyDescent="0.25">
      <c r="G80" s="45"/>
      <c r="H80" s="45"/>
      <c r="I80" s="45"/>
    </row>
    <row r="81" spans="7:9" x14ac:dyDescent="0.25">
      <c r="G81" s="45"/>
      <c r="H81" s="45"/>
      <c r="I81" s="45"/>
    </row>
    <row r="82" spans="7:9" x14ac:dyDescent="0.25">
      <c r="G82" s="45"/>
      <c r="H82" s="45"/>
      <c r="I82" s="45"/>
    </row>
    <row r="83" spans="7:9" x14ac:dyDescent="0.25">
      <c r="G83" s="45"/>
      <c r="H83" s="45"/>
      <c r="I83" s="45"/>
    </row>
    <row r="84" spans="7:9" x14ac:dyDescent="0.25">
      <c r="G84" s="45"/>
      <c r="H84" s="45"/>
      <c r="I84" s="45"/>
    </row>
    <row r="85" spans="7:9" x14ac:dyDescent="0.25">
      <c r="G85" s="45"/>
      <c r="H85" s="45"/>
      <c r="I85" s="45"/>
    </row>
    <row r="86" spans="7:9" x14ac:dyDescent="0.25">
      <c r="G86" s="45"/>
      <c r="H86" s="45"/>
      <c r="I86" s="45"/>
    </row>
    <row r="87" spans="7:9" x14ac:dyDescent="0.25">
      <c r="G87" s="45"/>
      <c r="H87" s="45"/>
      <c r="I87" s="45"/>
    </row>
    <row r="88" spans="7:9" x14ac:dyDescent="0.25">
      <c r="G88" s="45"/>
      <c r="H88" s="45"/>
      <c r="I88" s="45"/>
    </row>
    <row r="89" spans="7:9" x14ac:dyDescent="0.25">
      <c r="G89" s="45"/>
      <c r="H89" s="45"/>
      <c r="I89" s="45"/>
    </row>
    <row r="90" spans="7:9" x14ac:dyDescent="0.25">
      <c r="G90" s="45"/>
      <c r="H90" s="45"/>
      <c r="I90" s="45"/>
    </row>
    <row r="91" spans="7:9" x14ac:dyDescent="0.25">
      <c r="G91" s="45"/>
      <c r="H91" s="45"/>
      <c r="I91" s="45"/>
    </row>
    <row r="92" spans="7:9" x14ac:dyDescent="0.25">
      <c r="G92" s="45"/>
      <c r="H92" s="45"/>
      <c r="I92" s="45"/>
    </row>
    <row r="93" spans="7:9" x14ac:dyDescent="0.25">
      <c r="G93" s="45"/>
      <c r="H93" s="45"/>
      <c r="I93" s="45"/>
    </row>
    <row r="94" spans="7:9" x14ac:dyDescent="0.25">
      <c r="G94" s="45"/>
      <c r="H94" s="45"/>
      <c r="I94" s="45"/>
    </row>
    <row r="95" spans="7:9" x14ac:dyDescent="0.25">
      <c r="G95" s="45"/>
      <c r="H95" s="45"/>
      <c r="I95" s="45"/>
    </row>
    <row r="96" spans="7:9" x14ac:dyDescent="0.25">
      <c r="G96" s="45"/>
      <c r="H96" s="45"/>
      <c r="I96" s="45"/>
    </row>
    <row r="97" spans="7:9" x14ac:dyDescent="0.25">
      <c r="G97" s="45"/>
      <c r="H97" s="45"/>
      <c r="I97" s="45"/>
    </row>
    <row r="98" spans="7:9" x14ac:dyDescent="0.25">
      <c r="G98" s="45"/>
      <c r="H98" s="45"/>
      <c r="I98" s="45"/>
    </row>
    <row r="99" spans="7:9" x14ac:dyDescent="0.25">
      <c r="G99" s="45"/>
      <c r="H99" s="45"/>
      <c r="I99" s="45"/>
    </row>
    <row r="100" spans="7:9" x14ac:dyDescent="0.25">
      <c r="G100" s="45"/>
      <c r="H100" s="45"/>
      <c r="I100" s="45"/>
    </row>
    <row r="101" spans="7:9" x14ac:dyDescent="0.25">
      <c r="G101" s="45"/>
      <c r="H101" s="45"/>
      <c r="I101" s="45"/>
    </row>
    <row r="102" spans="7:9" x14ac:dyDescent="0.25">
      <c r="G102" s="45"/>
      <c r="H102" s="45"/>
      <c r="I102" s="45"/>
    </row>
    <row r="103" spans="7:9" x14ac:dyDescent="0.25">
      <c r="G103" s="45"/>
      <c r="H103" s="45"/>
      <c r="I103" s="45"/>
    </row>
    <row r="104" spans="7:9" x14ac:dyDescent="0.25">
      <c r="G104" s="45"/>
      <c r="H104" s="45"/>
      <c r="I104" s="45"/>
    </row>
    <row r="105" spans="7:9" x14ac:dyDescent="0.25">
      <c r="G105" s="45"/>
      <c r="H105" s="45"/>
      <c r="I105" s="45"/>
    </row>
    <row r="106" spans="7:9" x14ac:dyDescent="0.25">
      <c r="G106" s="45"/>
      <c r="H106" s="45"/>
      <c r="I106" s="45"/>
    </row>
    <row r="107" spans="7:9" x14ac:dyDescent="0.25">
      <c r="G107" s="45"/>
      <c r="H107" s="45"/>
      <c r="I107" s="45"/>
    </row>
    <row r="108" spans="7:9" x14ac:dyDescent="0.25">
      <c r="G108" s="45"/>
      <c r="H108" s="45"/>
      <c r="I108" s="45"/>
    </row>
    <row r="109" spans="7:9" x14ac:dyDescent="0.25">
      <c r="G109" s="45"/>
      <c r="H109" s="45"/>
      <c r="I109" s="45"/>
    </row>
    <row r="110" spans="7:9" x14ac:dyDescent="0.25">
      <c r="G110" s="45"/>
      <c r="H110" s="45"/>
      <c r="I110" s="45"/>
    </row>
    <row r="111" spans="7:9" x14ac:dyDescent="0.25">
      <c r="G111" s="45"/>
      <c r="H111" s="45"/>
      <c r="I111" s="45"/>
    </row>
    <row r="112" spans="7:9" x14ac:dyDescent="0.25">
      <c r="G112" s="45"/>
      <c r="H112" s="45"/>
      <c r="I112" s="45"/>
    </row>
    <row r="113" spans="7:9" x14ac:dyDescent="0.25">
      <c r="G113" s="45"/>
      <c r="H113" s="45"/>
      <c r="I113" s="45"/>
    </row>
    <row r="114" spans="7:9" x14ac:dyDescent="0.25">
      <c r="G114" s="45"/>
      <c r="H114" s="45"/>
      <c r="I114" s="45"/>
    </row>
    <row r="115" spans="7:9" x14ac:dyDescent="0.25">
      <c r="G115" s="45"/>
      <c r="H115" s="45"/>
      <c r="I115" s="45"/>
    </row>
    <row r="116" spans="7:9" x14ac:dyDescent="0.25">
      <c r="G116" s="45"/>
      <c r="H116" s="45"/>
      <c r="I116" s="45"/>
    </row>
    <row r="117" spans="7:9" x14ac:dyDescent="0.25">
      <c r="G117" s="45"/>
      <c r="H117" s="45"/>
      <c r="I117" s="45"/>
    </row>
    <row r="118" spans="7:9" x14ac:dyDescent="0.25">
      <c r="G118" s="45"/>
      <c r="H118" s="45"/>
      <c r="I118" s="45"/>
    </row>
    <row r="119" spans="7:9" x14ac:dyDescent="0.25">
      <c r="G119" s="45"/>
      <c r="H119" s="45"/>
      <c r="I119" s="45"/>
    </row>
    <row r="120" spans="7:9" x14ac:dyDescent="0.25">
      <c r="G120" s="45"/>
      <c r="H120" s="45"/>
      <c r="I120" s="45"/>
    </row>
    <row r="121" spans="7:9" x14ac:dyDescent="0.25">
      <c r="G121" s="45"/>
      <c r="H121" s="45"/>
      <c r="I121" s="45"/>
    </row>
    <row r="122" spans="7:9" x14ac:dyDescent="0.25">
      <c r="G122" s="45"/>
      <c r="H122" s="45"/>
      <c r="I122" s="45"/>
    </row>
    <row r="123" spans="7:9" x14ac:dyDescent="0.25">
      <c r="G123" s="45"/>
      <c r="H123" s="45"/>
      <c r="I123" s="45"/>
    </row>
    <row r="124" spans="7:9" x14ac:dyDescent="0.25">
      <c r="G124" s="45"/>
      <c r="H124" s="45"/>
      <c r="I124" s="45"/>
    </row>
    <row r="125" spans="7:9" x14ac:dyDescent="0.25">
      <c r="G125" s="45"/>
      <c r="H125" s="45"/>
      <c r="I125" s="45"/>
    </row>
    <row r="126" spans="7:9" x14ac:dyDescent="0.25">
      <c r="G126" s="45"/>
      <c r="H126" s="45"/>
      <c r="I126" s="45"/>
    </row>
    <row r="127" spans="7:9" x14ac:dyDescent="0.25">
      <c r="G127" s="45"/>
      <c r="H127" s="45"/>
      <c r="I127" s="45"/>
    </row>
    <row r="128" spans="7:9" x14ac:dyDescent="0.25">
      <c r="G128" s="45"/>
      <c r="H128" s="45"/>
      <c r="I128" s="45"/>
    </row>
    <row r="129" spans="7:9" x14ac:dyDescent="0.25">
      <c r="G129" s="45"/>
      <c r="H129" s="45"/>
      <c r="I129" s="45"/>
    </row>
    <row r="130" spans="7:9" x14ac:dyDescent="0.25">
      <c r="G130" s="45"/>
      <c r="H130" s="45"/>
      <c r="I130" s="45"/>
    </row>
    <row r="131" spans="7:9" x14ac:dyDescent="0.25">
      <c r="G131" s="45"/>
      <c r="H131" s="45"/>
      <c r="I131" s="45"/>
    </row>
    <row r="132" spans="7:9" x14ac:dyDescent="0.25">
      <c r="G132" s="45"/>
      <c r="H132" s="45"/>
      <c r="I132" s="45"/>
    </row>
    <row r="133" spans="7:9" x14ac:dyDescent="0.25">
      <c r="G133" s="45"/>
      <c r="H133" s="45"/>
      <c r="I133" s="45"/>
    </row>
    <row r="134" spans="7:9" x14ac:dyDescent="0.25">
      <c r="G134" s="45"/>
      <c r="H134" s="45"/>
      <c r="I134" s="45"/>
    </row>
    <row r="135" spans="7:9" x14ac:dyDescent="0.25">
      <c r="G135" s="45"/>
      <c r="H135" s="45"/>
      <c r="I135" s="45"/>
    </row>
    <row r="136" spans="7:9" x14ac:dyDescent="0.25">
      <c r="G136" s="45"/>
      <c r="H136" s="45"/>
      <c r="I136" s="45"/>
    </row>
    <row r="137" spans="7:9" x14ac:dyDescent="0.25">
      <c r="G137" s="45"/>
      <c r="H137" s="45"/>
      <c r="I137" s="45"/>
    </row>
    <row r="138" spans="7:9" x14ac:dyDescent="0.25">
      <c r="G138" s="45"/>
      <c r="H138" s="45"/>
      <c r="I138" s="45"/>
    </row>
    <row r="139" spans="7:9" x14ac:dyDescent="0.25">
      <c r="G139" s="45"/>
      <c r="H139" s="45"/>
      <c r="I139" s="45"/>
    </row>
    <row r="140" spans="7:9" x14ac:dyDescent="0.25">
      <c r="G140" s="45"/>
      <c r="H140" s="45"/>
      <c r="I140" s="45"/>
    </row>
    <row r="141" spans="7:9" x14ac:dyDescent="0.25">
      <c r="G141" s="45"/>
      <c r="H141" s="45"/>
      <c r="I141" s="45"/>
    </row>
    <row r="142" spans="7:9" x14ac:dyDescent="0.25">
      <c r="G142" s="45"/>
      <c r="H142" s="45"/>
      <c r="I142" s="45"/>
    </row>
    <row r="143" spans="7:9" x14ac:dyDescent="0.25">
      <c r="G143" s="45"/>
      <c r="H143" s="45"/>
      <c r="I143" s="45"/>
    </row>
    <row r="144" spans="7:9" x14ac:dyDescent="0.25">
      <c r="G144" s="45"/>
      <c r="H144" s="45"/>
      <c r="I144" s="45"/>
    </row>
    <row r="145" spans="7:9" x14ac:dyDescent="0.25">
      <c r="G145" s="45"/>
      <c r="H145" s="45"/>
      <c r="I145" s="45"/>
    </row>
    <row r="146" spans="7:9" x14ac:dyDescent="0.25">
      <c r="G146" s="45"/>
      <c r="H146" s="45"/>
      <c r="I146" s="45"/>
    </row>
    <row r="147" spans="7:9" x14ac:dyDescent="0.25">
      <c r="G147" s="45"/>
      <c r="H147" s="45"/>
      <c r="I147" s="45"/>
    </row>
    <row r="148" spans="7:9" x14ac:dyDescent="0.25">
      <c r="G148" s="45"/>
      <c r="H148" s="45"/>
      <c r="I148" s="45"/>
    </row>
    <row r="149" spans="7:9" x14ac:dyDescent="0.25">
      <c r="G149" s="45"/>
      <c r="H149" s="45"/>
      <c r="I149" s="45"/>
    </row>
    <row r="150" spans="7:9" x14ac:dyDescent="0.25">
      <c r="G150" s="45"/>
      <c r="H150" s="45"/>
      <c r="I150" s="45"/>
    </row>
    <row r="151" spans="7:9" x14ac:dyDescent="0.25">
      <c r="G151" s="45"/>
      <c r="H151" s="45"/>
      <c r="I151" s="45"/>
    </row>
    <row r="152" spans="7:9" x14ac:dyDescent="0.25">
      <c r="G152" s="45"/>
      <c r="H152" s="45"/>
      <c r="I152" s="45"/>
    </row>
    <row r="153" spans="7:9" x14ac:dyDescent="0.25">
      <c r="G153" s="45"/>
      <c r="H153" s="45"/>
      <c r="I153" s="45"/>
    </row>
    <row r="154" spans="7:9" x14ac:dyDescent="0.25">
      <c r="G154" s="45"/>
      <c r="H154" s="45"/>
      <c r="I154" s="45"/>
    </row>
    <row r="155" spans="7:9" x14ac:dyDescent="0.25">
      <c r="G155" s="45"/>
      <c r="H155" s="45"/>
      <c r="I155" s="45"/>
    </row>
    <row r="156" spans="7:9" x14ac:dyDescent="0.25">
      <c r="G156" s="45"/>
      <c r="H156" s="45"/>
      <c r="I156" s="45"/>
    </row>
    <row r="157" spans="7:9" x14ac:dyDescent="0.25">
      <c r="G157" s="45"/>
      <c r="H157" s="45"/>
      <c r="I157" s="45"/>
    </row>
    <row r="158" spans="7:9" x14ac:dyDescent="0.25">
      <c r="G158" s="45"/>
      <c r="H158" s="45"/>
      <c r="I158" s="45"/>
    </row>
    <row r="159" spans="7:9" x14ac:dyDescent="0.25">
      <c r="G159" s="45"/>
      <c r="H159" s="45"/>
      <c r="I159" s="45"/>
    </row>
    <row r="160" spans="7:9" x14ac:dyDescent="0.25">
      <c r="G160" s="45"/>
      <c r="H160" s="45"/>
      <c r="I160" s="45"/>
    </row>
    <row r="161" spans="7:9" x14ac:dyDescent="0.25">
      <c r="G161" s="45"/>
      <c r="H161" s="45"/>
      <c r="I161" s="45"/>
    </row>
    <row r="162" spans="7:9" x14ac:dyDescent="0.25">
      <c r="G162" s="45"/>
      <c r="H162" s="45"/>
      <c r="I162" s="45"/>
    </row>
    <row r="163" spans="7:9" x14ac:dyDescent="0.25">
      <c r="G163" s="45"/>
      <c r="H163" s="45"/>
      <c r="I163" s="45"/>
    </row>
    <row r="164" spans="7:9" x14ac:dyDescent="0.25">
      <c r="G164" s="45"/>
      <c r="H164" s="45"/>
      <c r="I164" s="45"/>
    </row>
    <row r="165" spans="7:9" x14ac:dyDescent="0.25">
      <c r="G165" s="45"/>
      <c r="H165" s="45"/>
      <c r="I165" s="45"/>
    </row>
    <row r="166" spans="7:9" x14ac:dyDescent="0.25">
      <c r="G166" s="45"/>
      <c r="H166" s="45"/>
      <c r="I166" s="45"/>
    </row>
    <row r="167" spans="7:9" x14ac:dyDescent="0.25">
      <c r="G167" s="45"/>
      <c r="H167" s="45"/>
      <c r="I167" s="45"/>
    </row>
    <row r="168" spans="7:9" x14ac:dyDescent="0.25">
      <c r="G168" s="45"/>
      <c r="H168" s="45"/>
      <c r="I168" s="45"/>
    </row>
    <row r="169" spans="7:9" x14ac:dyDescent="0.25">
      <c r="G169" s="45"/>
      <c r="H169" s="45"/>
      <c r="I169" s="45"/>
    </row>
    <row r="170" spans="7:9" x14ac:dyDescent="0.25">
      <c r="G170" s="45"/>
      <c r="H170" s="45"/>
      <c r="I170" s="45"/>
    </row>
    <row r="171" spans="7:9" x14ac:dyDescent="0.25">
      <c r="G171" s="45"/>
      <c r="H171" s="45"/>
      <c r="I171" s="45"/>
    </row>
    <row r="172" spans="7:9" x14ac:dyDescent="0.25">
      <c r="G172" s="45"/>
      <c r="H172" s="45"/>
      <c r="I172" s="45"/>
    </row>
    <row r="173" spans="7:9" x14ac:dyDescent="0.25">
      <c r="G173" s="45"/>
      <c r="H173" s="45"/>
      <c r="I173" s="45"/>
    </row>
    <row r="174" spans="7:9" x14ac:dyDescent="0.25">
      <c r="G174" s="45"/>
      <c r="H174" s="45"/>
      <c r="I174" s="45"/>
    </row>
    <row r="175" spans="7:9" x14ac:dyDescent="0.25">
      <c r="G175" s="45"/>
      <c r="H175" s="45"/>
      <c r="I175" s="45"/>
    </row>
    <row r="176" spans="7:9" x14ac:dyDescent="0.25">
      <c r="G176" s="45"/>
      <c r="H176" s="45"/>
      <c r="I176" s="45"/>
    </row>
    <row r="177" spans="7:9" x14ac:dyDescent="0.25">
      <c r="G177" s="45"/>
      <c r="H177" s="45"/>
      <c r="I177" s="45"/>
    </row>
    <row r="178" spans="7:9" x14ac:dyDescent="0.25">
      <c r="G178" s="45"/>
      <c r="H178" s="45"/>
      <c r="I178" s="45"/>
    </row>
    <row r="179" spans="7:9" x14ac:dyDescent="0.25">
      <c r="G179" s="45"/>
      <c r="H179" s="45"/>
      <c r="I179" s="45"/>
    </row>
    <row r="180" spans="7:9" x14ac:dyDescent="0.25">
      <c r="G180" s="45"/>
      <c r="H180" s="45"/>
      <c r="I180" s="45"/>
    </row>
    <row r="181" spans="7:9" x14ac:dyDescent="0.25">
      <c r="G181" s="45"/>
      <c r="H181" s="45"/>
      <c r="I181" s="45"/>
    </row>
    <row r="182" spans="7:9" x14ac:dyDescent="0.25">
      <c r="G182" s="45"/>
      <c r="H182" s="45"/>
      <c r="I182" s="45"/>
    </row>
    <row r="183" spans="7:9" x14ac:dyDescent="0.25">
      <c r="G183" s="45"/>
      <c r="H183" s="45"/>
      <c r="I183" s="45"/>
    </row>
    <row r="184" spans="7:9" x14ac:dyDescent="0.25">
      <c r="G184" s="45"/>
      <c r="H184" s="45"/>
      <c r="I184" s="45"/>
    </row>
    <row r="185" spans="7:9" x14ac:dyDescent="0.25">
      <c r="G185" s="45"/>
      <c r="H185" s="45"/>
      <c r="I185" s="45"/>
    </row>
    <row r="186" spans="7:9" x14ac:dyDescent="0.25">
      <c r="G186" s="45"/>
      <c r="H186" s="45"/>
      <c r="I186" s="45"/>
    </row>
    <row r="187" spans="7:9" x14ac:dyDescent="0.25">
      <c r="G187" s="45"/>
      <c r="H187" s="45"/>
      <c r="I187" s="45"/>
    </row>
    <row r="188" spans="7:9" x14ac:dyDescent="0.25">
      <c r="G188" s="45"/>
      <c r="H188" s="45"/>
      <c r="I188" s="45"/>
    </row>
    <row r="189" spans="7:9" x14ac:dyDescent="0.25">
      <c r="G189" s="45"/>
      <c r="H189" s="45"/>
      <c r="I189" s="45"/>
    </row>
    <row r="190" spans="7:9" x14ac:dyDescent="0.25">
      <c r="G190" s="45"/>
      <c r="H190" s="45"/>
      <c r="I190" s="45"/>
    </row>
    <row r="191" spans="7:9" x14ac:dyDescent="0.25">
      <c r="G191" s="45"/>
      <c r="H191" s="45"/>
      <c r="I191" s="45"/>
    </row>
    <row r="192" spans="7:9" x14ac:dyDescent="0.25">
      <c r="G192" s="45"/>
      <c r="H192" s="45"/>
      <c r="I192" s="45"/>
    </row>
    <row r="193" spans="7:9" x14ac:dyDescent="0.25">
      <c r="G193" s="45"/>
      <c r="H193" s="45"/>
      <c r="I193" s="45"/>
    </row>
    <row r="194" spans="7:9" x14ac:dyDescent="0.25">
      <c r="G194" s="45"/>
      <c r="H194" s="45"/>
      <c r="I194" s="45"/>
    </row>
    <row r="195" spans="7:9" x14ac:dyDescent="0.25">
      <c r="G195" s="45"/>
      <c r="H195" s="45"/>
      <c r="I195" s="45"/>
    </row>
    <row r="196" spans="7:9" x14ac:dyDescent="0.25">
      <c r="G196" s="45"/>
      <c r="H196" s="45"/>
      <c r="I196" s="45"/>
    </row>
    <row r="197" spans="7:9" x14ac:dyDescent="0.25">
      <c r="G197" s="45"/>
      <c r="H197" s="45"/>
      <c r="I197" s="45"/>
    </row>
    <row r="198" spans="7:9" x14ac:dyDescent="0.25">
      <c r="G198" s="45"/>
      <c r="H198" s="45"/>
      <c r="I198" s="45"/>
    </row>
    <row r="199" spans="7:9" x14ac:dyDescent="0.25">
      <c r="G199" s="45"/>
      <c r="H199" s="45"/>
      <c r="I199" s="45"/>
    </row>
    <row r="200" spans="7:9" x14ac:dyDescent="0.25">
      <c r="G200" s="45"/>
      <c r="H200" s="45"/>
      <c r="I200" s="45"/>
    </row>
    <row r="201" spans="7:9" x14ac:dyDescent="0.25">
      <c r="G201" s="45"/>
      <c r="H201" s="45"/>
      <c r="I201" s="45"/>
    </row>
    <row r="202" spans="7:9" x14ac:dyDescent="0.25">
      <c r="G202" s="45"/>
      <c r="H202" s="45"/>
      <c r="I202" s="45"/>
    </row>
    <row r="203" spans="7:9" x14ac:dyDescent="0.25">
      <c r="G203" s="45"/>
      <c r="H203" s="45"/>
      <c r="I203" s="45"/>
    </row>
    <row r="204" spans="7:9" x14ac:dyDescent="0.25">
      <c r="G204" s="45"/>
      <c r="H204" s="45"/>
      <c r="I204" s="45"/>
    </row>
    <row r="205" spans="7:9" x14ac:dyDescent="0.25">
      <c r="G205" s="45"/>
      <c r="H205" s="45"/>
      <c r="I205" s="45"/>
    </row>
    <row r="206" spans="7:9" x14ac:dyDescent="0.25">
      <c r="G206" s="45"/>
      <c r="H206" s="45"/>
      <c r="I206" s="45"/>
    </row>
    <row r="207" spans="7:9" x14ac:dyDescent="0.25">
      <c r="G207" s="45"/>
      <c r="H207" s="45"/>
      <c r="I207" s="45"/>
    </row>
    <row r="208" spans="7:9" x14ac:dyDescent="0.25">
      <c r="G208" s="45"/>
      <c r="H208" s="45"/>
      <c r="I208" s="45"/>
    </row>
    <row r="209" spans="7:9" x14ac:dyDescent="0.25">
      <c r="G209" s="45"/>
      <c r="H209" s="45"/>
      <c r="I209" s="45"/>
    </row>
    <row r="210" spans="7:9" x14ac:dyDescent="0.25">
      <c r="G210" s="45"/>
      <c r="H210" s="45"/>
      <c r="I210" s="45"/>
    </row>
    <row r="211" spans="7:9" x14ac:dyDescent="0.25">
      <c r="G211" s="45"/>
      <c r="H211" s="45"/>
      <c r="I211" s="45"/>
    </row>
    <row r="212" spans="7:9" x14ac:dyDescent="0.25">
      <c r="G212" s="45"/>
      <c r="H212" s="45"/>
      <c r="I212" s="45"/>
    </row>
    <row r="213" spans="7:9" x14ac:dyDescent="0.25">
      <c r="G213" s="45"/>
      <c r="H213" s="45"/>
      <c r="I213" s="45"/>
    </row>
    <row r="214" spans="7:9" x14ac:dyDescent="0.25">
      <c r="G214" s="45"/>
      <c r="H214" s="45"/>
      <c r="I214" s="45"/>
    </row>
    <row r="215" spans="7:9" x14ac:dyDescent="0.25">
      <c r="G215" s="45"/>
      <c r="H215" s="45"/>
      <c r="I215" s="45"/>
    </row>
    <row r="216" spans="7:9" x14ac:dyDescent="0.25">
      <c r="G216" s="45"/>
      <c r="H216" s="45"/>
      <c r="I216" s="45"/>
    </row>
    <row r="217" spans="7:9" x14ac:dyDescent="0.25">
      <c r="G217" s="45"/>
      <c r="H217" s="45"/>
      <c r="I217" s="45"/>
    </row>
    <row r="218" spans="7:9" x14ac:dyDescent="0.25">
      <c r="G218" s="45"/>
      <c r="H218" s="45"/>
      <c r="I218" s="45"/>
    </row>
    <row r="219" spans="7:9" x14ac:dyDescent="0.25">
      <c r="G219" s="45"/>
      <c r="H219" s="45"/>
      <c r="I219" s="45"/>
    </row>
    <row r="220" spans="7:9" x14ac:dyDescent="0.25">
      <c r="G220" s="45"/>
      <c r="H220" s="45"/>
      <c r="I220" s="45"/>
    </row>
    <row r="221" spans="7:9" x14ac:dyDescent="0.25">
      <c r="G221" s="45"/>
      <c r="H221" s="45"/>
      <c r="I221" s="45"/>
    </row>
    <row r="222" spans="7:9" x14ac:dyDescent="0.25">
      <c r="G222" s="45"/>
      <c r="H222" s="45"/>
      <c r="I222" s="45"/>
    </row>
    <row r="223" spans="7:9" x14ac:dyDescent="0.25">
      <c r="G223" s="45"/>
      <c r="H223" s="45"/>
      <c r="I223" s="45"/>
    </row>
    <row r="224" spans="7:9" x14ac:dyDescent="0.25">
      <c r="G224" s="45"/>
      <c r="H224" s="45"/>
      <c r="I224" s="45"/>
    </row>
    <row r="225" spans="7:9" x14ac:dyDescent="0.25">
      <c r="G225" s="45"/>
      <c r="H225" s="45"/>
      <c r="I225" s="45"/>
    </row>
    <row r="226" spans="7:9" x14ac:dyDescent="0.25">
      <c r="G226" s="45"/>
      <c r="H226" s="45"/>
      <c r="I226" s="45"/>
    </row>
    <row r="227" spans="7:9" x14ac:dyDescent="0.25">
      <c r="G227" s="45"/>
      <c r="H227" s="45"/>
      <c r="I227" s="45"/>
    </row>
    <row r="228" spans="7:9" x14ac:dyDescent="0.25">
      <c r="G228" s="45"/>
      <c r="H228" s="45"/>
      <c r="I228" s="45"/>
    </row>
    <row r="229" spans="7:9" x14ac:dyDescent="0.25">
      <c r="G229" s="45"/>
      <c r="H229" s="45"/>
      <c r="I229" s="45"/>
    </row>
    <row r="230" spans="7:9" x14ac:dyDescent="0.25">
      <c r="G230" s="45"/>
      <c r="H230" s="45"/>
      <c r="I230" s="45"/>
    </row>
    <row r="231" spans="7:9" x14ac:dyDescent="0.25">
      <c r="G231" s="45"/>
      <c r="H231" s="45"/>
      <c r="I231" s="45"/>
    </row>
    <row r="232" spans="7:9" x14ac:dyDescent="0.25">
      <c r="G232" s="45"/>
      <c r="H232" s="45"/>
      <c r="I232" s="45"/>
    </row>
    <row r="233" spans="7:9" x14ac:dyDescent="0.25">
      <c r="G233" s="45"/>
      <c r="H233" s="45"/>
      <c r="I233" s="45"/>
    </row>
    <row r="234" spans="7:9" x14ac:dyDescent="0.25">
      <c r="G234" s="45"/>
      <c r="H234" s="45"/>
      <c r="I234" s="45"/>
    </row>
    <row r="235" spans="7:9" x14ac:dyDescent="0.25">
      <c r="G235" s="45"/>
      <c r="H235" s="45"/>
      <c r="I235" s="45"/>
    </row>
    <row r="236" spans="7:9" x14ac:dyDescent="0.25">
      <c r="G236" s="45"/>
      <c r="H236" s="45"/>
      <c r="I236" s="45"/>
    </row>
    <row r="237" spans="7:9" x14ac:dyDescent="0.25">
      <c r="G237" s="45"/>
      <c r="H237" s="45"/>
      <c r="I237" s="45"/>
    </row>
    <row r="238" spans="7:9" x14ac:dyDescent="0.25">
      <c r="G238" s="45"/>
      <c r="H238" s="45"/>
      <c r="I238" s="45"/>
    </row>
    <row r="239" spans="7:9" x14ac:dyDescent="0.25">
      <c r="G239" s="45"/>
      <c r="H239" s="45"/>
      <c r="I239" s="45"/>
    </row>
    <row r="240" spans="7:9" x14ac:dyDescent="0.25">
      <c r="G240" s="45"/>
      <c r="H240" s="45"/>
      <c r="I240" s="45"/>
    </row>
    <row r="241" spans="7:9" x14ac:dyDescent="0.25">
      <c r="G241" s="45"/>
      <c r="H241" s="45"/>
      <c r="I241" s="45"/>
    </row>
    <row r="242" spans="7:9" x14ac:dyDescent="0.25">
      <c r="G242" s="45"/>
      <c r="H242" s="45"/>
      <c r="I242" s="45"/>
    </row>
    <row r="243" spans="7:9" x14ac:dyDescent="0.25">
      <c r="G243" s="45"/>
      <c r="H243" s="45"/>
      <c r="I243" s="45"/>
    </row>
    <row r="244" spans="7:9" x14ac:dyDescent="0.25">
      <c r="G244" s="45"/>
      <c r="H244" s="45"/>
      <c r="I244" s="45"/>
    </row>
    <row r="245" spans="7:9" x14ac:dyDescent="0.25">
      <c r="G245" s="45"/>
      <c r="H245" s="45"/>
      <c r="I245" s="45"/>
    </row>
    <row r="246" spans="7:9" x14ac:dyDescent="0.25">
      <c r="G246" s="45"/>
      <c r="H246" s="45"/>
      <c r="I246" s="45"/>
    </row>
    <row r="247" spans="7:9" x14ac:dyDescent="0.25">
      <c r="G247" s="45"/>
      <c r="H247" s="45"/>
      <c r="I247" s="45"/>
    </row>
    <row r="248" spans="7:9" x14ac:dyDescent="0.25">
      <c r="G248" s="45"/>
      <c r="H248" s="45"/>
      <c r="I248" s="45"/>
    </row>
    <row r="249" spans="7:9" x14ac:dyDescent="0.25">
      <c r="G249" s="45"/>
      <c r="H249" s="45"/>
      <c r="I249" s="45"/>
    </row>
    <row r="250" spans="7:9" x14ac:dyDescent="0.25">
      <c r="G250" s="45"/>
      <c r="H250" s="45"/>
      <c r="I250" s="45"/>
    </row>
    <row r="251" spans="7:9" x14ac:dyDescent="0.25">
      <c r="G251" s="45"/>
      <c r="H251" s="45"/>
      <c r="I251" s="45"/>
    </row>
    <row r="252" spans="7:9" x14ac:dyDescent="0.25">
      <c r="G252" s="45"/>
      <c r="H252" s="45"/>
      <c r="I252" s="45"/>
    </row>
    <row r="253" spans="7:9" x14ac:dyDescent="0.25">
      <c r="G253" s="45"/>
      <c r="H253" s="45"/>
      <c r="I253" s="45"/>
    </row>
    <row r="254" spans="7:9" x14ac:dyDescent="0.25">
      <c r="G254" s="45"/>
      <c r="H254" s="45"/>
      <c r="I254" s="45"/>
    </row>
    <row r="255" spans="7:9" x14ac:dyDescent="0.25">
      <c r="G255" s="45"/>
      <c r="H255" s="45"/>
      <c r="I255" s="45"/>
    </row>
    <row r="256" spans="7:9" x14ac:dyDescent="0.25">
      <c r="G256" s="45"/>
      <c r="H256" s="45"/>
      <c r="I256" s="45"/>
    </row>
    <row r="257" spans="7:9" x14ac:dyDescent="0.25">
      <c r="G257" s="45"/>
      <c r="H257" s="45"/>
      <c r="I257" s="45"/>
    </row>
    <row r="258" spans="7:9" x14ac:dyDescent="0.25">
      <c r="G258" s="45"/>
      <c r="H258" s="45"/>
      <c r="I258" s="45"/>
    </row>
    <row r="259" spans="7:9" x14ac:dyDescent="0.25">
      <c r="G259" s="45"/>
      <c r="H259" s="45"/>
      <c r="I259" s="45"/>
    </row>
    <row r="260" spans="7:9" x14ac:dyDescent="0.25">
      <c r="G260" s="45"/>
      <c r="H260" s="45"/>
      <c r="I260" s="45"/>
    </row>
    <row r="261" spans="7:9" x14ac:dyDescent="0.25">
      <c r="G261" s="45"/>
      <c r="H261" s="45"/>
      <c r="I261" s="45"/>
    </row>
    <row r="262" spans="7:9" x14ac:dyDescent="0.25">
      <c r="G262" s="45"/>
      <c r="H262" s="45"/>
      <c r="I262" s="45"/>
    </row>
    <row r="263" spans="7:9" x14ac:dyDescent="0.25">
      <c r="G263" s="45"/>
      <c r="H263" s="45"/>
      <c r="I263" s="45"/>
    </row>
    <row r="264" spans="7:9" x14ac:dyDescent="0.25">
      <c r="G264" s="45"/>
      <c r="H264" s="45"/>
      <c r="I264" s="45"/>
    </row>
    <row r="265" spans="7:9" x14ac:dyDescent="0.25">
      <c r="G265" s="45"/>
      <c r="H265" s="45"/>
      <c r="I265" s="45"/>
    </row>
    <row r="266" spans="7:9" x14ac:dyDescent="0.25">
      <c r="G266" s="45"/>
      <c r="H266" s="45"/>
      <c r="I266" s="45"/>
    </row>
    <row r="267" spans="7:9" x14ac:dyDescent="0.25">
      <c r="G267" s="45"/>
      <c r="H267" s="45"/>
      <c r="I267" s="45"/>
    </row>
    <row r="268" spans="7:9" x14ac:dyDescent="0.25">
      <c r="G268" s="45"/>
      <c r="H268" s="45"/>
      <c r="I268" s="45"/>
    </row>
    <row r="269" spans="7:9" x14ac:dyDescent="0.25">
      <c r="G269" s="45"/>
      <c r="H269" s="45"/>
      <c r="I269" s="45"/>
    </row>
    <row r="270" spans="7:9" x14ac:dyDescent="0.25">
      <c r="G270" s="45"/>
      <c r="H270" s="45"/>
      <c r="I270" s="45"/>
    </row>
    <row r="271" spans="7:9" x14ac:dyDescent="0.25">
      <c r="G271" s="45"/>
      <c r="H271" s="45"/>
      <c r="I271" s="45"/>
    </row>
    <row r="272" spans="7:9" x14ac:dyDescent="0.25">
      <c r="G272" s="45"/>
      <c r="H272" s="45"/>
      <c r="I272" s="45"/>
    </row>
    <row r="273" spans="7:9" x14ac:dyDescent="0.25">
      <c r="G273" s="45"/>
      <c r="H273" s="45"/>
      <c r="I273" s="45"/>
    </row>
    <row r="274" spans="7:9" x14ac:dyDescent="0.25">
      <c r="G274" s="45"/>
      <c r="H274" s="45"/>
      <c r="I274" s="45"/>
    </row>
    <row r="275" spans="7:9" x14ac:dyDescent="0.25">
      <c r="G275" s="45"/>
      <c r="H275" s="45"/>
      <c r="I275" s="45"/>
    </row>
    <row r="276" spans="7:9" x14ac:dyDescent="0.25">
      <c r="G276" s="45"/>
      <c r="H276" s="45"/>
      <c r="I276" s="45"/>
    </row>
    <row r="277" spans="7:9" x14ac:dyDescent="0.25">
      <c r="G277" s="45"/>
      <c r="H277" s="45"/>
      <c r="I277" s="45"/>
    </row>
    <row r="278" spans="7:9" x14ac:dyDescent="0.25">
      <c r="G278" s="45"/>
      <c r="H278" s="45"/>
      <c r="I278" s="45"/>
    </row>
    <row r="279" spans="7:9" x14ac:dyDescent="0.25">
      <c r="G279" s="45"/>
      <c r="H279" s="45"/>
      <c r="I279" s="45"/>
    </row>
    <row r="280" spans="7:9" x14ac:dyDescent="0.25">
      <c r="G280" s="45"/>
      <c r="H280" s="45"/>
      <c r="I280" s="45"/>
    </row>
    <row r="281" spans="7:9" x14ac:dyDescent="0.25">
      <c r="G281" s="45"/>
      <c r="H281" s="45"/>
      <c r="I281" s="45"/>
    </row>
    <row r="282" spans="7:9" x14ac:dyDescent="0.25">
      <c r="G282" s="45"/>
      <c r="H282" s="45"/>
      <c r="I282" s="45"/>
    </row>
    <row r="283" spans="7:9" x14ac:dyDescent="0.25">
      <c r="G283" s="45"/>
      <c r="H283" s="45"/>
      <c r="I283" s="45"/>
    </row>
    <row r="284" spans="7:9" x14ac:dyDescent="0.25">
      <c r="G284" s="45"/>
      <c r="H284" s="45"/>
      <c r="I284" s="45"/>
    </row>
    <row r="285" spans="7:9" x14ac:dyDescent="0.25">
      <c r="G285" s="45"/>
      <c r="H285" s="45"/>
      <c r="I285" s="45"/>
    </row>
    <row r="286" spans="7:9" x14ac:dyDescent="0.25">
      <c r="G286" s="45"/>
      <c r="H286" s="45"/>
      <c r="I286" s="45"/>
    </row>
    <row r="287" spans="7:9" x14ac:dyDescent="0.25">
      <c r="G287" s="45"/>
      <c r="H287" s="45"/>
      <c r="I287" s="45"/>
    </row>
    <row r="288" spans="7:9" x14ac:dyDescent="0.25">
      <c r="G288" s="45"/>
      <c r="H288" s="45"/>
      <c r="I288" s="45"/>
    </row>
    <row r="289" spans="7:9" x14ac:dyDescent="0.25">
      <c r="G289" s="45"/>
      <c r="H289" s="45"/>
      <c r="I289" s="45"/>
    </row>
    <row r="290" spans="7:9" x14ac:dyDescent="0.25">
      <c r="G290" s="45"/>
      <c r="H290" s="45"/>
      <c r="I290" s="45"/>
    </row>
    <row r="291" spans="7:9" x14ac:dyDescent="0.25">
      <c r="G291" s="45"/>
      <c r="H291" s="45"/>
      <c r="I291" s="45"/>
    </row>
    <row r="292" spans="7:9" x14ac:dyDescent="0.25">
      <c r="G292" s="45"/>
      <c r="H292" s="45"/>
      <c r="I292" s="45"/>
    </row>
    <row r="293" spans="7:9" x14ac:dyDescent="0.25">
      <c r="G293" s="45"/>
      <c r="H293" s="45"/>
      <c r="I293" s="45"/>
    </row>
    <row r="294" spans="7:9" x14ac:dyDescent="0.25">
      <c r="G294" s="45"/>
      <c r="H294" s="45"/>
      <c r="I294" s="45"/>
    </row>
    <row r="295" spans="7:9" x14ac:dyDescent="0.25">
      <c r="G295" s="45"/>
      <c r="H295" s="45"/>
      <c r="I295" s="45"/>
    </row>
    <row r="296" spans="7:9" x14ac:dyDescent="0.25">
      <c r="G296" s="45"/>
      <c r="H296" s="45"/>
      <c r="I296" s="45"/>
    </row>
    <row r="297" spans="7:9" x14ac:dyDescent="0.25">
      <c r="G297" s="45"/>
      <c r="H297" s="45"/>
      <c r="I297" s="45"/>
    </row>
    <row r="298" spans="7:9" x14ac:dyDescent="0.25">
      <c r="G298" s="45"/>
      <c r="H298" s="45"/>
      <c r="I298" s="45"/>
    </row>
    <row r="299" spans="7:9" x14ac:dyDescent="0.25">
      <c r="G299" s="45"/>
      <c r="H299" s="45"/>
      <c r="I299" s="45"/>
    </row>
    <row r="300" spans="7:9" x14ac:dyDescent="0.25">
      <c r="G300" s="45"/>
      <c r="H300" s="45"/>
      <c r="I300" s="45"/>
    </row>
    <row r="301" spans="7:9" x14ac:dyDescent="0.25">
      <c r="G301" s="45"/>
      <c r="H301" s="45"/>
      <c r="I301" s="45"/>
    </row>
    <row r="302" spans="7:9" x14ac:dyDescent="0.25">
      <c r="G302" s="45"/>
      <c r="H302" s="45"/>
      <c r="I302" s="45"/>
    </row>
    <row r="303" spans="7:9" x14ac:dyDescent="0.25">
      <c r="G303" s="45"/>
      <c r="H303" s="45"/>
      <c r="I303" s="45"/>
    </row>
    <row r="304" spans="7:9" x14ac:dyDescent="0.25">
      <c r="G304" s="45"/>
      <c r="H304" s="45"/>
      <c r="I304" s="45"/>
    </row>
    <row r="305" spans="7:9" x14ac:dyDescent="0.25">
      <c r="G305" s="45"/>
      <c r="H305" s="45"/>
      <c r="I305" s="45"/>
    </row>
    <row r="306" spans="7:9" x14ac:dyDescent="0.25">
      <c r="G306" s="45"/>
      <c r="H306" s="45"/>
      <c r="I306" s="45"/>
    </row>
    <row r="307" spans="7:9" x14ac:dyDescent="0.25">
      <c r="G307" s="45"/>
      <c r="H307" s="45"/>
      <c r="I307" s="45"/>
    </row>
    <row r="308" spans="7:9" x14ac:dyDescent="0.25">
      <c r="G308" s="45"/>
      <c r="H308" s="45"/>
      <c r="I308" s="45"/>
    </row>
    <row r="309" spans="7:9" x14ac:dyDescent="0.25">
      <c r="G309" s="45"/>
      <c r="H309" s="45"/>
      <c r="I309" s="45"/>
    </row>
    <row r="310" spans="7:9" x14ac:dyDescent="0.25">
      <c r="G310" s="45"/>
      <c r="H310" s="45"/>
      <c r="I310" s="45"/>
    </row>
    <row r="311" spans="7:9" x14ac:dyDescent="0.25">
      <c r="G311" s="45"/>
      <c r="H311" s="45"/>
      <c r="I311" s="45"/>
    </row>
    <row r="312" spans="7:9" x14ac:dyDescent="0.25">
      <c r="G312" s="45"/>
      <c r="H312" s="45"/>
      <c r="I312" s="45"/>
    </row>
    <row r="313" spans="7:9" x14ac:dyDescent="0.25">
      <c r="G313" s="45"/>
      <c r="H313" s="45"/>
      <c r="I313" s="45"/>
    </row>
    <row r="314" spans="7:9" x14ac:dyDescent="0.25">
      <c r="G314" s="45"/>
      <c r="H314" s="45"/>
      <c r="I314" s="45"/>
    </row>
    <row r="315" spans="7:9" x14ac:dyDescent="0.25">
      <c r="G315" s="45"/>
      <c r="H315" s="45"/>
      <c r="I315" s="45"/>
    </row>
    <row r="316" spans="7:9" x14ac:dyDescent="0.25">
      <c r="G316" s="45"/>
      <c r="H316" s="45"/>
      <c r="I316" s="45"/>
    </row>
    <row r="317" spans="7:9" x14ac:dyDescent="0.25">
      <c r="G317" s="45"/>
      <c r="H317" s="45"/>
      <c r="I317" s="45"/>
    </row>
    <row r="318" spans="7:9" x14ac:dyDescent="0.25">
      <c r="G318" s="45"/>
      <c r="H318" s="45"/>
      <c r="I318" s="45"/>
    </row>
    <row r="319" spans="7:9" x14ac:dyDescent="0.25">
      <c r="G319" s="45"/>
      <c r="H319" s="45"/>
      <c r="I319" s="45"/>
    </row>
    <row r="320" spans="7:9" x14ac:dyDescent="0.25">
      <c r="G320" s="45"/>
      <c r="H320" s="45"/>
      <c r="I320" s="45"/>
    </row>
    <row r="321" spans="7:9" x14ac:dyDescent="0.25">
      <c r="G321" s="45"/>
      <c r="H321" s="45"/>
      <c r="I321" s="45"/>
    </row>
    <row r="322" spans="7:9" x14ac:dyDescent="0.25">
      <c r="G322" s="45"/>
      <c r="H322" s="45"/>
      <c r="I322" s="45"/>
    </row>
    <row r="323" spans="7:9" x14ac:dyDescent="0.25">
      <c r="G323" s="45"/>
      <c r="H323" s="45"/>
      <c r="I323" s="45"/>
    </row>
    <row r="324" spans="7:9" x14ac:dyDescent="0.25">
      <c r="G324" s="45"/>
      <c r="H324" s="45"/>
      <c r="I324" s="45"/>
    </row>
    <row r="325" spans="7:9" x14ac:dyDescent="0.25">
      <c r="G325" s="45"/>
      <c r="H325" s="45"/>
      <c r="I325" s="45"/>
    </row>
    <row r="326" spans="7:9" x14ac:dyDescent="0.25">
      <c r="G326" s="45"/>
      <c r="H326" s="45"/>
      <c r="I326" s="45"/>
    </row>
    <row r="327" spans="7:9" x14ac:dyDescent="0.25">
      <c r="G327" s="45"/>
      <c r="H327" s="45"/>
      <c r="I327" s="45"/>
    </row>
    <row r="328" spans="7:9" x14ac:dyDescent="0.25">
      <c r="G328" s="45"/>
      <c r="H328" s="45"/>
      <c r="I328" s="45"/>
    </row>
    <row r="329" spans="7:9" x14ac:dyDescent="0.25">
      <c r="G329" s="45"/>
      <c r="H329" s="45"/>
      <c r="I329" s="45"/>
    </row>
    <row r="330" spans="7:9" x14ac:dyDescent="0.25">
      <c r="G330" s="45"/>
      <c r="H330" s="45"/>
      <c r="I330" s="45"/>
    </row>
    <row r="331" spans="7:9" x14ac:dyDescent="0.25">
      <c r="G331" s="45"/>
      <c r="H331" s="45"/>
      <c r="I331" s="45"/>
    </row>
    <row r="332" spans="7:9" x14ac:dyDescent="0.25">
      <c r="G332" s="45"/>
      <c r="H332" s="45"/>
      <c r="I332" s="45"/>
    </row>
    <row r="333" spans="7:9" x14ac:dyDescent="0.25">
      <c r="G333" s="45"/>
      <c r="H333" s="45"/>
      <c r="I333" s="45"/>
    </row>
    <row r="334" spans="7:9" x14ac:dyDescent="0.25">
      <c r="G334" s="45"/>
      <c r="H334" s="45"/>
      <c r="I334" s="45"/>
    </row>
    <row r="335" spans="7:9" x14ac:dyDescent="0.25">
      <c r="G335" s="45"/>
      <c r="H335" s="45"/>
      <c r="I335" s="45"/>
    </row>
    <row r="336" spans="7:9" x14ac:dyDescent="0.25">
      <c r="G336" s="45"/>
      <c r="H336" s="45"/>
      <c r="I336" s="45"/>
    </row>
    <row r="337" spans="7:9" x14ac:dyDescent="0.25">
      <c r="G337" s="45"/>
      <c r="H337" s="45"/>
      <c r="I337" s="45"/>
    </row>
    <row r="338" spans="7:9" x14ac:dyDescent="0.25">
      <c r="G338" s="45"/>
      <c r="H338" s="45"/>
      <c r="I338" s="45"/>
    </row>
    <row r="339" spans="7:9" x14ac:dyDescent="0.25">
      <c r="G339" s="45"/>
      <c r="H339" s="45"/>
      <c r="I339" s="45"/>
    </row>
    <row r="340" spans="7:9" x14ac:dyDescent="0.25">
      <c r="G340" s="45"/>
      <c r="H340" s="45"/>
      <c r="I340" s="45"/>
    </row>
    <row r="341" spans="7:9" x14ac:dyDescent="0.25">
      <c r="G341" s="45"/>
      <c r="H341" s="45"/>
      <c r="I341" s="45"/>
    </row>
    <row r="342" spans="7:9" x14ac:dyDescent="0.25">
      <c r="G342" s="45"/>
      <c r="H342" s="45"/>
      <c r="I342" s="45"/>
    </row>
    <row r="343" spans="7:9" x14ac:dyDescent="0.25">
      <c r="G343" s="45"/>
      <c r="H343" s="45"/>
      <c r="I343" s="45"/>
    </row>
    <row r="344" spans="7:9" x14ac:dyDescent="0.25">
      <c r="G344" s="45"/>
      <c r="H344" s="45"/>
      <c r="I344" s="45"/>
    </row>
    <row r="345" spans="7:9" x14ac:dyDescent="0.25">
      <c r="G345" s="45"/>
      <c r="H345" s="45"/>
      <c r="I345" s="45"/>
    </row>
    <row r="346" spans="7:9" x14ac:dyDescent="0.25">
      <c r="G346" s="45"/>
      <c r="H346" s="45"/>
      <c r="I346" s="45"/>
    </row>
    <row r="347" spans="7:9" x14ac:dyDescent="0.25">
      <c r="G347" s="45"/>
      <c r="H347" s="45"/>
      <c r="I347" s="45"/>
    </row>
    <row r="348" spans="7:9" x14ac:dyDescent="0.25">
      <c r="G348" s="45"/>
      <c r="H348" s="45"/>
      <c r="I348" s="45"/>
    </row>
    <row r="349" spans="7:9" x14ac:dyDescent="0.25">
      <c r="G349" s="45"/>
      <c r="H349" s="45"/>
      <c r="I349" s="45"/>
    </row>
    <row r="350" spans="7:9" x14ac:dyDescent="0.25">
      <c r="G350" s="45"/>
      <c r="H350" s="45"/>
      <c r="I350" s="45"/>
    </row>
    <row r="351" spans="7:9" x14ac:dyDescent="0.25">
      <c r="G351" s="45"/>
      <c r="H351" s="45"/>
      <c r="I351" s="45"/>
    </row>
    <row r="352" spans="7:9" x14ac:dyDescent="0.25">
      <c r="G352" s="45"/>
      <c r="H352" s="45"/>
      <c r="I352" s="45"/>
    </row>
    <row r="353" spans="7:9" x14ac:dyDescent="0.25">
      <c r="G353" s="45"/>
      <c r="H353" s="45"/>
      <c r="I353" s="45"/>
    </row>
    <row r="354" spans="7:9" x14ac:dyDescent="0.25">
      <c r="G354" s="45"/>
      <c r="H354" s="45"/>
      <c r="I354" s="45"/>
    </row>
    <row r="355" spans="7:9" x14ac:dyDescent="0.25">
      <c r="G355" s="45"/>
      <c r="H355" s="45"/>
      <c r="I355" s="45"/>
    </row>
    <row r="356" spans="7:9" x14ac:dyDescent="0.25">
      <c r="G356" s="45"/>
      <c r="H356" s="45"/>
      <c r="I356" s="45"/>
    </row>
    <row r="357" spans="7:9" x14ac:dyDescent="0.25">
      <c r="G357" s="45"/>
      <c r="H357" s="45"/>
      <c r="I357" s="45"/>
    </row>
    <row r="358" spans="7:9" x14ac:dyDescent="0.25">
      <c r="G358" s="45"/>
      <c r="H358" s="45"/>
      <c r="I358" s="45"/>
    </row>
    <row r="359" spans="7:9" x14ac:dyDescent="0.25">
      <c r="G359" s="45"/>
      <c r="H359" s="45"/>
      <c r="I359" s="45"/>
    </row>
    <row r="360" spans="7:9" x14ac:dyDescent="0.25">
      <c r="G360" s="45"/>
      <c r="H360" s="45"/>
      <c r="I360" s="45"/>
    </row>
    <row r="361" spans="7:9" x14ac:dyDescent="0.25">
      <c r="G361" s="45"/>
      <c r="H361" s="45"/>
      <c r="I361" s="45"/>
    </row>
    <row r="362" spans="7:9" x14ac:dyDescent="0.25">
      <c r="G362" s="45"/>
      <c r="H362" s="45"/>
      <c r="I362" s="45"/>
    </row>
    <row r="363" spans="7:9" x14ac:dyDescent="0.25">
      <c r="G363" s="45"/>
      <c r="H363" s="45"/>
      <c r="I363" s="45"/>
    </row>
    <row r="364" spans="7:9" x14ac:dyDescent="0.25">
      <c r="G364" s="45"/>
      <c r="H364" s="45"/>
      <c r="I364" s="45"/>
    </row>
    <row r="365" spans="7:9" x14ac:dyDescent="0.25">
      <c r="G365" s="45"/>
      <c r="H365" s="45"/>
      <c r="I365" s="45"/>
    </row>
    <row r="366" spans="7:9" x14ac:dyDescent="0.25">
      <c r="G366" s="45"/>
      <c r="H366" s="45"/>
      <c r="I366" s="45"/>
    </row>
    <row r="367" spans="7:9" x14ac:dyDescent="0.25">
      <c r="G367" s="45"/>
      <c r="H367" s="45"/>
      <c r="I367" s="45"/>
    </row>
    <row r="368" spans="7:9" x14ac:dyDescent="0.25">
      <c r="G368" s="45"/>
      <c r="H368" s="45"/>
      <c r="I368" s="45"/>
    </row>
    <row r="369" spans="7:9" x14ac:dyDescent="0.25">
      <c r="G369" s="45"/>
      <c r="H369" s="45"/>
      <c r="I369" s="45"/>
    </row>
    <row r="370" spans="7:9" x14ac:dyDescent="0.25">
      <c r="G370" s="45"/>
      <c r="H370" s="45"/>
      <c r="I370" s="45"/>
    </row>
    <row r="371" spans="7:9" x14ac:dyDescent="0.25">
      <c r="G371" s="45"/>
      <c r="H371" s="45"/>
      <c r="I371" s="45"/>
    </row>
    <row r="372" spans="7:9" x14ac:dyDescent="0.25">
      <c r="G372" s="45"/>
      <c r="H372" s="45"/>
      <c r="I372" s="45"/>
    </row>
    <row r="373" spans="7:9" x14ac:dyDescent="0.25">
      <c r="G373" s="45"/>
      <c r="H373" s="45"/>
      <c r="I373" s="45"/>
    </row>
    <row r="374" spans="7:9" x14ac:dyDescent="0.25">
      <c r="G374" s="45"/>
      <c r="H374" s="45"/>
      <c r="I374" s="45"/>
    </row>
    <row r="375" spans="7:9" x14ac:dyDescent="0.25">
      <c r="G375" s="45"/>
      <c r="H375" s="45"/>
      <c r="I375" s="45"/>
    </row>
    <row r="376" spans="7:9" x14ac:dyDescent="0.25">
      <c r="G376" s="45"/>
      <c r="H376" s="45"/>
      <c r="I376" s="45"/>
    </row>
    <row r="377" spans="7:9" x14ac:dyDescent="0.25">
      <c r="G377" s="45"/>
      <c r="H377" s="45"/>
      <c r="I377" s="45"/>
    </row>
    <row r="378" spans="7:9" x14ac:dyDescent="0.25">
      <c r="G378" s="45"/>
      <c r="H378" s="45"/>
      <c r="I378" s="45"/>
    </row>
    <row r="379" spans="7:9" x14ac:dyDescent="0.25">
      <c r="G379" s="45"/>
      <c r="H379" s="45"/>
      <c r="I379" s="45"/>
    </row>
    <row r="380" spans="7:9" x14ac:dyDescent="0.25">
      <c r="G380" s="45"/>
      <c r="H380" s="45"/>
      <c r="I380" s="45"/>
    </row>
    <row r="381" spans="7:9" x14ac:dyDescent="0.25">
      <c r="G381" s="45"/>
      <c r="H381" s="45"/>
      <c r="I381" s="45"/>
    </row>
    <row r="382" spans="7:9" x14ac:dyDescent="0.25">
      <c r="G382" s="45"/>
      <c r="H382" s="45"/>
      <c r="I382" s="45"/>
    </row>
    <row r="383" spans="7:9" x14ac:dyDescent="0.25">
      <c r="G383" s="45"/>
      <c r="H383" s="45"/>
      <c r="I383" s="45"/>
    </row>
    <row r="384" spans="7:9" x14ac:dyDescent="0.25">
      <c r="G384" s="45"/>
      <c r="H384" s="45"/>
      <c r="I384" s="45"/>
    </row>
    <row r="385" spans="7:9" x14ac:dyDescent="0.25">
      <c r="G385" s="45"/>
      <c r="H385" s="45"/>
      <c r="I385" s="45"/>
    </row>
    <row r="386" spans="7:9" x14ac:dyDescent="0.25">
      <c r="G386" s="45"/>
      <c r="H386" s="45"/>
      <c r="I386" s="45"/>
    </row>
    <row r="387" spans="7:9" x14ac:dyDescent="0.25">
      <c r="G387" s="45"/>
      <c r="H387" s="45"/>
      <c r="I387" s="45"/>
    </row>
    <row r="388" spans="7:9" x14ac:dyDescent="0.25">
      <c r="G388" s="45"/>
      <c r="H388" s="45"/>
      <c r="I388" s="45"/>
    </row>
    <row r="389" spans="7:9" x14ac:dyDescent="0.25">
      <c r="G389" s="45"/>
      <c r="H389" s="45"/>
      <c r="I389" s="45"/>
    </row>
    <row r="390" spans="7:9" x14ac:dyDescent="0.25">
      <c r="G390" s="45"/>
      <c r="H390" s="45"/>
      <c r="I390" s="45"/>
    </row>
    <row r="391" spans="7:9" x14ac:dyDescent="0.25">
      <c r="G391" s="45"/>
      <c r="H391" s="45"/>
      <c r="I391" s="45"/>
    </row>
    <row r="392" spans="7:9" x14ac:dyDescent="0.25">
      <c r="G392" s="45"/>
      <c r="H392" s="45"/>
      <c r="I392" s="45"/>
    </row>
    <row r="393" spans="7:9" x14ac:dyDescent="0.25">
      <c r="G393" s="45"/>
      <c r="H393" s="45"/>
      <c r="I393" s="45"/>
    </row>
    <row r="394" spans="7:9" x14ac:dyDescent="0.25">
      <c r="G394" s="45"/>
      <c r="H394" s="45"/>
      <c r="I394" s="45"/>
    </row>
    <row r="395" spans="7:9" x14ac:dyDescent="0.25">
      <c r="G395" s="45"/>
      <c r="H395" s="45"/>
      <c r="I395" s="45"/>
    </row>
    <row r="396" spans="7:9" x14ac:dyDescent="0.25">
      <c r="G396" s="45"/>
      <c r="H396" s="45"/>
      <c r="I396" s="45"/>
    </row>
    <row r="397" spans="7:9" x14ac:dyDescent="0.25">
      <c r="G397" s="45"/>
      <c r="H397" s="45"/>
      <c r="I397" s="45"/>
    </row>
    <row r="398" spans="7:9" x14ac:dyDescent="0.25">
      <c r="G398" s="45"/>
      <c r="H398" s="45"/>
      <c r="I398" s="45"/>
    </row>
    <row r="399" spans="7:9" x14ac:dyDescent="0.25">
      <c r="G399" s="45"/>
      <c r="H399" s="45"/>
      <c r="I399" s="45"/>
    </row>
    <row r="400" spans="7:9" x14ac:dyDescent="0.25">
      <c r="G400" s="45"/>
      <c r="H400" s="45"/>
      <c r="I400" s="45"/>
    </row>
    <row r="401" spans="7:9" x14ac:dyDescent="0.25">
      <c r="G401" s="45"/>
      <c r="H401" s="45"/>
      <c r="I401" s="45"/>
    </row>
    <row r="402" spans="7:9" x14ac:dyDescent="0.25">
      <c r="G402" s="45"/>
      <c r="H402" s="45"/>
      <c r="I402" s="45"/>
    </row>
    <row r="403" spans="7:9" x14ac:dyDescent="0.25">
      <c r="G403" s="45"/>
      <c r="H403" s="45"/>
      <c r="I403" s="45"/>
    </row>
    <row r="404" spans="7:9" x14ac:dyDescent="0.25">
      <c r="G404" s="45"/>
      <c r="H404" s="45"/>
      <c r="I404" s="45"/>
    </row>
    <row r="405" spans="7:9" x14ac:dyDescent="0.25">
      <c r="G405" s="45"/>
      <c r="H405" s="45"/>
      <c r="I405" s="45"/>
    </row>
    <row r="406" spans="7:9" x14ac:dyDescent="0.25">
      <c r="G406" s="45"/>
      <c r="H406" s="45"/>
      <c r="I406" s="45"/>
    </row>
    <row r="407" spans="7:9" x14ac:dyDescent="0.25">
      <c r="G407" s="45"/>
      <c r="H407" s="45"/>
      <c r="I407" s="45"/>
    </row>
    <row r="408" spans="7:9" x14ac:dyDescent="0.25">
      <c r="G408" s="45"/>
      <c r="H408" s="45"/>
      <c r="I408" s="45"/>
    </row>
  </sheetData>
  <mergeCells count="1">
    <mergeCell ref="A2:I2"/>
  </mergeCells>
  <pageMargins left="0.7" right="0.7" top="0.89333333333333298" bottom="0.75" header="0.3" footer="0.3"/>
  <pageSetup scale="69" fitToHeight="0" orientation="landscape" cellComments="asDisplayed" r:id="rId1"/>
  <headerFooter>
    <oddHeader>&amp;RTO11 Draft Annual Update
Attachment 4
WP-Schedule 19 - FERC Account Summary and Adjustments
Page &amp;P of &amp;N</oddHeader>
  </headerFooter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Moon</dc:creator>
  <cp:lastModifiedBy>Kim, Jee Young</cp:lastModifiedBy>
  <cp:lastPrinted>2016-06-14T21:24:39Z</cp:lastPrinted>
  <dcterms:created xsi:type="dcterms:W3CDTF">2012-06-08T23:04:59Z</dcterms:created>
  <dcterms:modified xsi:type="dcterms:W3CDTF">2016-06-14T21:25:01Z</dcterms:modified>
</cp:coreProperties>
</file>