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AP Contract Origination\GTSR (CR)\CR-RAM\CR-RAM 3\Website Documents\"/>
    </mc:Choice>
  </mc:AlternateContent>
  <bookViews>
    <workbookView xWindow="0" yWindow="0" windowWidth="20160" windowHeight="9600"/>
  </bookViews>
  <sheets>
    <sheet name="Profile" sheetId="1" r:id="rId1"/>
    <sheet name="Summary" sheetId="2" r:id="rId2"/>
  </sheets>
  <definedNames>
    <definedName name="_xlnm.Print_Area" localSheetId="1">Summary!$A$1:$Y$48</definedName>
    <definedName name="ProfileGen">Profile!#REF!</definedName>
  </definedNames>
  <calcPr calcId="152511"/>
</workbook>
</file>

<file path=xl/calcChain.xml><?xml version="1.0" encoding="utf-8"?>
<calcChain xmlns="http://schemas.openxmlformats.org/spreadsheetml/2006/main">
  <c r="P11" i="1" l="1"/>
  <c r="V4" i="1" l="1"/>
  <c r="V8" i="1" l="1"/>
  <c r="V10" i="1" s="1"/>
  <c r="B1" i="2" l="1"/>
  <c r="Y47" i="2" l="1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B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C31" i="2" l="1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Y43" i="2" l="1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Y37" i="2"/>
  <c r="Y46" i="2" s="1"/>
  <c r="X37" i="2"/>
  <c r="X46" i="2" s="1"/>
  <c r="W37" i="2"/>
  <c r="W46" i="2" s="1"/>
  <c r="V37" i="2"/>
  <c r="V46" i="2" s="1"/>
  <c r="U37" i="2"/>
  <c r="U46" i="2" s="1"/>
  <c r="T37" i="2"/>
  <c r="T46" i="2" s="1"/>
  <c r="S37" i="2"/>
  <c r="S46" i="2" s="1"/>
  <c r="R37" i="2"/>
  <c r="R46" i="2" s="1"/>
  <c r="Q37" i="2"/>
  <c r="Q46" i="2" s="1"/>
  <c r="P37" i="2"/>
  <c r="P46" i="2" s="1"/>
  <c r="O37" i="2"/>
  <c r="O46" i="2" s="1"/>
  <c r="N37" i="2"/>
  <c r="N46" i="2" s="1"/>
  <c r="M37" i="2"/>
  <c r="L37" i="2"/>
  <c r="L46" i="2" s="1"/>
  <c r="K37" i="2"/>
  <c r="K46" i="2" s="1"/>
  <c r="J37" i="2"/>
  <c r="J46" i="2" s="1"/>
  <c r="I37" i="2"/>
  <c r="I46" i="2" s="1"/>
  <c r="H37" i="2"/>
  <c r="H46" i="2" s="1"/>
  <c r="G37" i="2"/>
  <c r="G46" i="2" s="1"/>
  <c r="F37" i="2"/>
  <c r="F46" i="2" s="1"/>
  <c r="E37" i="2"/>
  <c r="E46" i="2" s="1"/>
  <c r="D37" i="2"/>
  <c r="D46" i="2" s="1"/>
  <c r="C37" i="2"/>
  <c r="C46" i="2" s="1"/>
  <c r="B37" i="2"/>
  <c r="B46" i="2" s="1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Y32" i="2"/>
  <c r="X32" i="2"/>
  <c r="X45" i="2" s="1"/>
  <c r="W32" i="2"/>
  <c r="V32" i="2"/>
  <c r="U32" i="2"/>
  <c r="U45" i="2" s="1"/>
  <c r="T32" i="2"/>
  <c r="T45" i="2" s="1"/>
  <c r="S32" i="2"/>
  <c r="R32" i="2"/>
  <c r="R45" i="2" s="1"/>
  <c r="Q32" i="2"/>
  <c r="Q45" i="2" s="1"/>
  <c r="P32" i="2"/>
  <c r="O32" i="2"/>
  <c r="N32" i="2"/>
  <c r="M32" i="2"/>
  <c r="L32" i="2"/>
  <c r="K32" i="2"/>
  <c r="J32" i="2"/>
  <c r="J45" i="2" s="1"/>
  <c r="I32" i="2"/>
  <c r="I45" i="2" s="1"/>
  <c r="H32" i="2"/>
  <c r="G32" i="2"/>
  <c r="G45" i="2" s="1"/>
  <c r="F32" i="2"/>
  <c r="F45" i="2" s="1"/>
  <c r="E32" i="2"/>
  <c r="E45" i="2" s="1"/>
  <c r="D32" i="2"/>
  <c r="D45" i="2" s="1"/>
  <c r="C32" i="2"/>
  <c r="C45" i="2" s="1"/>
  <c r="B32" i="2"/>
  <c r="W45" i="2" l="1"/>
  <c r="Y45" i="2"/>
  <c r="L45" i="2"/>
  <c r="H45" i="2"/>
  <c r="B45" i="2"/>
  <c r="M45" i="2"/>
  <c r="M46" i="2"/>
  <c r="V45" i="2"/>
  <c r="P45" i="2"/>
  <c r="S45" i="2"/>
  <c r="O45" i="2"/>
  <c r="K45" i="2"/>
  <c r="N45" i="2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V11" i="1" l="1" a="1"/>
  <c r="AA383" i="1"/>
  <c r="V11" i="1" l="1"/>
  <c r="O13" i="1" s="1"/>
  <c r="B2" i="2"/>
  <c r="AA384" i="1"/>
</calcChain>
</file>

<file path=xl/sharedStrings.xml><?xml version="1.0" encoding="utf-8"?>
<sst xmlns="http://schemas.openxmlformats.org/spreadsheetml/2006/main" count="62" uniqueCount="60">
  <si>
    <t>Generation
(MWh)</t>
  </si>
  <si>
    <t>HE 1</t>
  </si>
  <si>
    <t>HE 2</t>
  </si>
  <si>
    <t>HE 3</t>
  </si>
  <si>
    <t>HE 4</t>
  </si>
  <si>
    <t>HE 5</t>
  </si>
  <si>
    <t>HE 6</t>
  </si>
  <si>
    <t>HE 7</t>
  </si>
  <si>
    <t>HE 8</t>
  </si>
  <si>
    <t>HE 9</t>
  </si>
  <si>
    <t>HE 10</t>
  </si>
  <si>
    <t>HE 11</t>
  </si>
  <si>
    <t>HE 12</t>
  </si>
  <si>
    <t>HE 13</t>
  </si>
  <si>
    <t>HE 14</t>
  </si>
  <si>
    <t>HE 15</t>
  </si>
  <si>
    <t>HE 16</t>
  </si>
  <si>
    <t>HE 17</t>
  </si>
  <si>
    <t>HE 18</t>
  </si>
  <si>
    <t>HE 19</t>
  </si>
  <si>
    <t>HE 20</t>
  </si>
  <si>
    <t>HE 21</t>
  </si>
  <si>
    <t>HE 22</t>
  </si>
  <si>
    <t>HE 23</t>
  </si>
  <si>
    <t>HE 24</t>
  </si>
  <si>
    <t>Daily
MWh</t>
  </si>
  <si>
    <t>Profile</t>
  </si>
  <si>
    <t>GWh</t>
  </si>
  <si>
    <t>Leap Year Gen Profile</t>
  </si>
  <si>
    <t>Hourly Generation Profile</t>
  </si>
  <si>
    <t>Instructions:</t>
  </si>
  <si>
    <t>Fill in the 365 x 24 matrix with  the Generating Facility's 8,760 hour generation schedule.</t>
  </si>
  <si>
    <t>--&gt; Non Leap-Year Schedule (i.e. 8,760 Hours)</t>
  </si>
  <si>
    <t>--&gt; Do not adjust for Daylight Savings Time</t>
  </si>
  <si>
    <t>--&gt; Generation @ Delivery Point (i.e. the PNode)</t>
  </si>
  <si>
    <t>--&gt; Hourly profile must match Contract Capacity entered on Offer Form</t>
  </si>
  <si>
    <t>--&gt; Do not adjust for distribution loss factors (DLFs)</t>
  </si>
  <si>
    <t>Capacity Factor</t>
  </si>
  <si>
    <t>Average Hourly Capacity by Month (MWh)</t>
  </si>
  <si>
    <t>Average (Winter)</t>
  </si>
  <si>
    <t>Average (Summer)</t>
  </si>
  <si>
    <t>Maximum (All Year)</t>
  </si>
  <si>
    <t xml:space="preserve">--&gt;  Do not use a single day of hourly average data to represent all hours in a month. </t>
  </si>
  <si>
    <t>--&gt; Base the generation profile on typical meteorological year (TMY) data.  Use the current "TMY-3" which can be found on the NREL website at:</t>
  </si>
  <si>
    <t>http://rredc.nrel.gov/solar/old_data/nsrdb/1991-2005/tmy3/</t>
  </si>
  <si>
    <t>Average (All Year)</t>
  </si>
  <si>
    <t>Contract Capacity (MW)</t>
  </si>
  <si>
    <t>Profile check</t>
  </si>
  <si>
    <t>Negatives</t>
  </si>
  <si>
    <t>Outages</t>
  </si>
  <si>
    <t>Above Contract Capacity</t>
  </si>
  <si>
    <t>Flat</t>
  </si>
  <si>
    <t>Profile Check Message:</t>
  </si>
  <si>
    <t>Validation Check</t>
  </si>
  <si>
    <t>DST, Solar Only</t>
  </si>
  <si>
    <t>--&gt; Generation Profiles should take outages into consideration</t>
  </si>
  <si>
    <r>
      <t>Contract Capacity (MW</t>
    </r>
    <r>
      <rPr>
        <b/>
        <vertAlign val="subscript"/>
        <sz val="10"/>
        <rFont val="Arial"/>
        <family val="2"/>
      </rPr>
      <t>dc</t>
    </r>
    <r>
      <rPr>
        <b/>
        <sz val="10"/>
        <rFont val="Arial"/>
        <family val="2"/>
      </rPr>
      <t>)</t>
    </r>
  </si>
  <si>
    <r>
      <t>Contract Capacity (MW</t>
    </r>
    <r>
      <rPr>
        <b/>
        <vertAlign val="subscript"/>
        <sz val="10"/>
        <rFont val="Arial"/>
        <family val="2"/>
      </rPr>
      <t>ac</t>
    </r>
    <r>
      <rPr>
        <b/>
        <sz val="10"/>
        <rFont val="Arial"/>
        <family val="2"/>
      </rPr>
      <t>)</t>
    </r>
  </si>
  <si>
    <t>Required data</t>
  </si>
  <si>
    <t>Required only for solar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</si>
</sst>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m\ d"/>
    <numFmt numFmtId="165" formatCode="#,##0.0_);[Red]\(#,##0.0\);&quot;-&quot;_)"/>
    <numFmt numFmtId="166" formatCode="_(* #,##0.0_);_(* \(#,##0.0\);_(* &quot;-&quot;??_);_(@_)"/>
    <numFmt numFmtId="167" formatCode="#,##0.000_);[Red]\(#,##0.000\);&quot;-&quot;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Protection="1">
      <protection hidden="1"/>
    </xf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quotePrefix="1" applyFont="1" applyProtection="1"/>
    <xf numFmtId="0" fontId="0" fillId="0" borderId="0" xfId="0" applyBorder="1" applyProtection="1"/>
    <xf numFmtId="0" fontId="8" fillId="0" borderId="0" xfId="0" applyFont="1" applyProtection="1"/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quotePrefix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4" fontId="0" fillId="0" borderId="9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4" fillId="0" borderId="0" xfId="0" applyFont="1" applyFill="1" applyAlignment="1" applyProtection="1">
      <alignment horizontal="right"/>
    </xf>
    <xf numFmtId="2" fontId="5" fillId="0" borderId="0" xfId="0" applyNumberFormat="1" applyFont="1" applyFill="1" applyAlignment="1" applyProtection="1">
      <alignment horizontal="center"/>
    </xf>
    <xf numFmtId="0" fontId="9" fillId="0" borderId="0" xfId="0" applyFont="1"/>
    <xf numFmtId="166" fontId="9" fillId="0" borderId="0" xfId="1" applyNumberFormat="1" applyFont="1" applyBorder="1"/>
    <xf numFmtId="166" fontId="9" fillId="0" borderId="7" xfId="1" applyNumberFormat="1" applyFont="1" applyBorder="1"/>
    <xf numFmtId="166" fontId="9" fillId="0" borderId="10" xfId="1" applyNumberFormat="1" applyFont="1" applyBorder="1"/>
    <xf numFmtId="166" fontId="9" fillId="0" borderId="11" xfId="1" applyNumberFormat="1" applyFont="1" applyBorder="1"/>
    <xf numFmtId="0" fontId="11" fillId="5" borderId="8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13" xfId="0" applyFont="1" applyFill="1" applyBorder="1"/>
    <xf numFmtId="0" fontId="11" fillId="5" borderId="14" xfId="0" applyFont="1" applyFill="1" applyBorder="1"/>
    <xf numFmtId="166" fontId="9" fillId="0" borderId="5" xfId="0" applyNumberFormat="1" applyFont="1" applyBorder="1"/>
    <xf numFmtId="166" fontId="9" fillId="0" borderId="6" xfId="0" applyNumberFormat="1" applyFont="1" applyBorder="1"/>
    <xf numFmtId="166" fontId="9" fillId="0" borderId="0" xfId="0" applyNumberFormat="1" applyFont="1" applyBorder="1"/>
    <xf numFmtId="166" fontId="9" fillId="0" borderId="7" xfId="0" applyNumberFormat="1" applyFont="1" applyBorder="1"/>
    <xf numFmtId="0" fontId="9" fillId="5" borderId="3" xfId="0" applyFont="1" applyFill="1" applyBorder="1"/>
    <xf numFmtId="0" fontId="9" fillId="5" borderId="4" xfId="0" applyFont="1" applyFill="1" applyBorder="1"/>
    <xf numFmtId="0" fontId="9" fillId="5" borderId="9" xfId="0" applyFont="1" applyFill="1" applyBorder="1"/>
    <xf numFmtId="0" fontId="10" fillId="0" borderId="0" xfId="0" applyFont="1" applyProtection="1"/>
    <xf numFmtId="0" fontId="15" fillId="0" borderId="0" xfId="0" applyFont="1"/>
    <xf numFmtId="167" fontId="0" fillId="4" borderId="1" xfId="0" applyNumberFormat="1" applyFill="1" applyBorder="1" applyAlignment="1" applyProtection="1">
      <alignment horizontal="center"/>
      <protection hidden="1"/>
    </xf>
    <xf numFmtId="167" fontId="0" fillId="4" borderId="8" xfId="0" applyNumberFormat="1" applyFill="1" applyBorder="1" applyAlignment="1" applyProtection="1">
      <alignment horizontal="center"/>
      <protection hidden="1"/>
    </xf>
    <xf numFmtId="167" fontId="0" fillId="4" borderId="12" xfId="0" applyNumberFormat="1" applyFill="1" applyBorder="1" applyAlignment="1" applyProtection="1">
      <alignment horizontal="center"/>
      <protection hidden="1"/>
    </xf>
    <xf numFmtId="165" fontId="12" fillId="4" borderId="2" xfId="0" applyNumberFormat="1" applyFont="1" applyFill="1" applyBorder="1" applyAlignment="1" applyProtection="1">
      <alignment horizontal="center"/>
    </xf>
    <xf numFmtId="9" fontId="9" fillId="0" borderId="0" xfId="2" applyFont="1" applyAlignment="1">
      <alignment horizontal="center"/>
    </xf>
    <xf numFmtId="0" fontId="19" fillId="0" borderId="0" xfId="0" applyFont="1" applyProtection="1"/>
    <xf numFmtId="167" fontId="0" fillId="3" borderId="4" xfId="0" applyNumberFormat="1" applyFill="1" applyBorder="1" applyAlignment="1" applyProtection="1">
      <alignment horizontal="center"/>
      <protection locked="0"/>
    </xf>
    <xf numFmtId="167" fontId="0" fillId="3" borderId="5" xfId="0" applyNumberFormat="1" applyFill="1" applyBorder="1" applyAlignment="1" applyProtection="1">
      <alignment horizontal="center"/>
      <protection locked="0"/>
    </xf>
    <xf numFmtId="167" fontId="0" fillId="3" borderId="6" xfId="0" applyNumberFormat="1" applyFill="1" applyBorder="1" applyAlignment="1" applyProtection="1">
      <alignment horizontal="center"/>
      <protection locked="0"/>
    </xf>
    <xf numFmtId="167" fontId="0" fillId="3" borderId="0" xfId="0" applyNumberFormat="1" applyFill="1" applyBorder="1" applyAlignment="1" applyProtection="1">
      <alignment horizontal="center"/>
      <protection locked="0"/>
    </xf>
    <xf numFmtId="167" fontId="0" fillId="3" borderId="7" xfId="0" applyNumberFormat="1" applyFill="1" applyBorder="1" applyAlignment="1" applyProtection="1">
      <alignment horizontal="center"/>
      <protection locked="0"/>
    </xf>
    <xf numFmtId="167" fontId="1" fillId="3" borderId="0" xfId="1" applyNumberFormat="1" applyFill="1" applyBorder="1" applyAlignment="1" applyProtection="1">
      <alignment horizontal="center"/>
      <protection locked="0"/>
    </xf>
    <xf numFmtId="167" fontId="0" fillId="3" borderId="9" xfId="0" applyNumberFormat="1" applyFill="1" applyBorder="1" applyAlignment="1" applyProtection="1">
      <alignment horizontal="center"/>
      <protection locked="0"/>
    </xf>
    <xf numFmtId="167" fontId="0" fillId="3" borderId="10" xfId="0" applyNumberFormat="1" applyFill="1" applyBorder="1" applyAlignment="1" applyProtection="1">
      <alignment horizontal="center"/>
      <protection locked="0"/>
    </xf>
    <xf numFmtId="167" fontId="0" fillId="3" borderId="11" xfId="0" applyNumberFormat="1" applyFill="1" applyBorder="1" applyAlignment="1" applyProtection="1">
      <alignment horizontal="center"/>
      <protection locked="0"/>
    </xf>
    <xf numFmtId="0" fontId="21" fillId="0" borderId="0" xfId="0" applyFont="1" applyProtection="1"/>
    <xf numFmtId="167" fontId="21" fillId="0" borderId="0" xfId="0" applyNumberFormat="1" applyFont="1" applyProtection="1"/>
    <xf numFmtId="0" fontId="1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Border="1" applyAlignment="1" applyProtection="1">
      <alignment horizontal="right"/>
      <protection hidden="1"/>
    </xf>
    <xf numFmtId="167" fontId="10" fillId="0" borderId="0" xfId="0" applyNumberFormat="1" applyFont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quotePrefix="1" applyFont="1" applyBorder="1" applyProtection="1">
      <protection hidden="1"/>
    </xf>
    <xf numFmtId="0" fontId="10" fillId="0" borderId="0" xfId="0" applyFont="1" applyFill="1" applyBorder="1" applyAlignment="1" applyProtection="1">
      <alignment horizontal="right"/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0" fontId="14" fillId="0" borderId="0" xfId="3" applyFont="1" applyProtection="1"/>
    <xf numFmtId="0" fontId="16" fillId="0" borderId="0" xfId="0" applyFont="1" applyProtection="1"/>
    <xf numFmtId="0" fontId="4" fillId="0" borderId="0" xfId="0" applyFont="1" applyAlignment="1" applyProtection="1">
      <alignment horizontal="right"/>
    </xf>
    <xf numFmtId="167" fontId="17" fillId="3" borderId="0" xfId="0" applyNumberFormat="1" applyFont="1" applyFill="1" applyBorder="1" applyAlignment="1" applyProtection="1">
      <alignment horizontal="center"/>
      <protection locked="0"/>
    </xf>
    <xf numFmtId="167" fontId="17" fillId="6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/>
    <xf numFmtId="167" fontId="17" fillId="3" borderId="0" xfId="0" applyNumberFormat="1" applyFont="1" applyFill="1" applyBorder="1" applyAlignment="1" applyProtection="1">
      <alignment horizontal="center"/>
    </xf>
    <xf numFmtId="167" fontId="17" fillId="6" borderId="0" xfId="0" applyNumberFormat="1" applyFont="1" applyFill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3">
    <dxf>
      <font>
        <b/>
        <i val="0"/>
        <color rgb="FF00B050"/>
      </font>
      <numFmt numFmtId="30" formatCode="@"/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Average Hourly Generation by Month (MWh)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852424097142847E-2"/>
          <c:y val="2.6564644125366681E-2"/>
          <c:w val="0.86291494308979388"/>
          <c:h val="0.91881945345067162"/>
        </c:manualLayout>
      </c:layout>
      <c:surface3DChart>
        <c:wireframe val="0"/>
        <c:ser>
          <c:idx val="0"/>
          <c:order val="0"/>
          <c:tx>
            <c:strRef>
              <c:f>Summary!$A$32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Summary!$B$32:$Y$32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Summary!$A$33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Summary!$B$33:$Y$33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Summary!$A$34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Summary!$B$34:$Y$34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Summary!$A$35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Summary!$B$35:$Y$35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Summary!$A$36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Summary!$B$36:$Y$36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Summary!$A$37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Summary!$B$37:$Y$37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Summary!$A$38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Summary!$B$38:$Y$38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Summary!$A$39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Summary!$B$39:$Y$39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Summary!$A$40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Summary!$B$40:$Y$40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9"/>
          <c:order val="9"/>
          <c:tx>
            <c:strRef>
              <c:f>Summary!$A$41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Summary!$B$41:$Y$41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Summary!$A$42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Summary!$B$42:$Y$42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Summary!$A$43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Summary!$B$43:$Y$43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bandFmts/>
        <c:axId val="467294424"/>
        <c:axId val="467294816"/>
        <c:axId val="466980072"/>
      </c:surface3DChart>
      <c:catAx>
        <c:axId val="46729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7294816"/>
        <c:crosses val="autoZero"/>
        <c:auto val="1"/>
        <c:lblAlgn val="ctr"/>
        <c:lblOffset val="100"/>
        <c:noMultiLvlLbl val="0"/>
      </c:catAx>
      <c:valAx>
        <c:axId val="46729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crossAx val="467294424"/>
        <c:crosses val="autoZero"/>
        <c:crossBetween val="midCat"/>
      </c:valAx>
      <c:serAx>
        <c:axId val="466980072"/>
        <c:scaling>
          <c:orientation val="minMax"/>
        </c:scaling>
        <c:delete val="0"/>
        <c:axPos val="b"/>
        <c:majorTickMark val="out"/>
        <c:minorTickMark val="none"/>
        <c:tickLblPos val="nextTo"/>
        <c:crossAx val="467294816"/>
        <c:crosses val="autoZero"/>
      </c:serAx>
    </c:plotArea>
    <c:plotVisOnly val="1"/>
    <c:dispBlanksAs val="zero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Average Hourly Generation by Season</a:t>
            </a:r>
            <a:r>
              <a:rPr lang="en-US" sz="1000" baseline="0"/>
              <a:t> (MWh)</a:t>
            </a:r>
            <a:endParaRPr lang="en-US" sz="10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564129483814523"/>
          <c:y val="9.5322155318820448E-2"/>
          <c:w val="0.86719094488188975"/>
          <c:h val="0.78869797745869985"/>
        </c:manualLayout>
      </c:layout>
      <c:lineChart>
        <c:grouping val="standard"/>
        <c:varyColors val="0"/>
        <c:ser>
          <c:idx val="0"/>
          <c:order val="0"/>
          <c:tx>
            <c:strRef>
              <c:f>Summary!$A$45</c:f>
              <c:strCache>
                <c:ptCount val="1"/>
                <c:pt idx="0">
                  <c:v>Average (Winter)</c:v>
                </c:pt>
              </c:strCache>
            </c:strRef>
          </c:tx>
          <c:marker>
            <c:symbol val="none"/>
          </c:marker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Summary!$B$45:$Y$45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Summary!$A$46</c:f>
              <c:strCache>
                <c:ptCount val="1"/>
                <c:pt idx="0">
                  <c:v>Average (Summer)</c:v>
                </c:pt>
              </c:strCache>
            </c:strRef>
          </c:tx>
          <c:marker>
            <c:symbol val="none"/>
          </c:marker>
          <c:cat>
            <c:numRef>
              <c:f>Summary!$B$31:$Y$31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Summary!$B$46:$Y$46</c:f>
              <c:numCache>
                <c:formatCode>_(* #,##0.0_);_(* \(#,##0.0\);_(*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292072"/>
        <c:axId val="467295208"/>
      </c:lineChart>
      <c:catAx>
        <c:axId val="46729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7295208"/>
        <c:crosses val="autoZero"/>
        <c:auto val="1"/>
        <c:lblAlgn val="ctr"/>
        <c:lblOffset val="100"/>
        <c:noMultiLvlLbl val="0"/>
      </c:catAx>
      <c:valAx>
        <c:axId val="467295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crossAx val="467292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05446194225726"/>
          <c:y val="9.2818774123822764E-2"/>
          <c:w val="0.29938998250218724"/>
          <c:h val="8.138854407904894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32874</xdr:rowOff>
    </xdr:from>
    <xdr:to>
      <xdr:col>5</xdr:col>
      <xdr:colOff>219075</xdr:colOff>
      <xdr:row>3</xdr:row>
      <xdr:rowOff>228324</xdr:rowOff>
    </xdr:to>
    <xdr:pic>
      <xdr:nvPicPr>
        <xdr:cNvPr id="2" name="Picture 3" descr="sc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23374"/>
          <a:ext cx="1885950" cy="660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4645</xdr:colOff>
      <xdr:row>28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414618</xdr:colOff>
      <xdr:row>2</xdr:row>
      <xdr:rowOff>0</xdr:rowOff>
    </xdr:from>
    <xdr:to>
      <xdr:col>24</xdr:col>
      <xdr:colOff>394139</xdr:colOff>
      <xdr:row>28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redc.nrel.gov/solar/old_data/nsrdb/1991-2005/tmy3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384"/>
  <sheetViews>
    <sheetView showGridLines="0" tabSelected="1" zoomScale="70" zoomScaleNormal="70" workbookViewId="0">
      <pane xSplit="2" ySplit="16" topLeftCell="C17" activePane="bottomRight" state="frozen"/>
      <selection pane="topRight" activeCell="C1" sqref="C1"/>
      <selection pane="bottomLeft" activeCell="A11" sqref="A11"/>
      <selection pane="bottomRight" activeCell="O22" sqref="O22"/>
    </sheetView>
  </sheetViews>
  <sheetFormatPr defaultColWidth="18.6640625" defaultRowHeight="12.75" customHeight="1" x14ac:dyDescent="0.3"/>
  <cols>
    <col min="1" max="1" width="4.5546875" style="2" customWidth="1"/>
    <col min="2" max="2" width="13.44140625" style="2" bestFit="1" customWidth="1"/>
    <col min="3" max="12" width="9.109375" style="2" customWidth="1"/>
    <col min="13" max="13" width="12.77734375" style="2" bestFit="1" customWidth="1"/>
    <col min="14" max="14" width="9.109375" style="2" customWidth="1"/>
    <col min="15" max="16" width="8.6640625" style="2" customWidth="1"/>
    <col min="17" max="17" width="10.33203125" style="2" customWidth="1"/>
    <col min="18" max="26" width="9.109375" style="2" customWidth="1"/>
    <col min="27" max="27" width="9.88671875" style="2" bestFit="1" customWidth="1"/>
    <col min="28" max="28" width="9.109375" style="2" customWidth="1"/>
    <col min="29" max="16384" width="18.6640625" style="2"/>
  </cols>
  <sheetData>
    <row r="1" spans="2:28" ht="18.600000000000001" customHeight="1" x14ac:dyDescent="0.3">
      <c r="L1" s="71"/>
      <c r="M1" s="70" t="s">
        <v>58</v>
      </c>
    </row>
    <row r="2" spans="2:28" ht="21" x14ac:dyDescent="0.4">
      <c r="G2" s="3" t="s">
        <v>29</v>
      </c>
      <c r="L2" s="72"/>
      <c r="M2" s="70" t="s">
        <v>59</v>
      </c>
      <c r="R2" s="53"/>
      <c r="S2" s="53"/>
      <c r="T2" s="53"/>
      <c r="U2" s="53"/>
      <c r="V2" s="53"/>
      <c r="W2" s="53"/>
      <c r="X2" s="53"/>
      <c r="Y2" s="53"/>
    </row>
    <row r="3" spans="2:28" ht="14.4" x14ac:dyDescent="0.3">
      <c r="R3" s="53"/>
      <c r="S3" s="53"/>
      <c r="T3" s="56"/>
      <c r="U3" s="57" t="s">
        <v>47</v>
      </c>
      <c r="V3" s="58"/>
      <c r="W3" s="53"/>
      <c r="X3" s="53"/>
      <c r="Y3" s="53"/>
    </row>
    <row r="4" spans="2:28" ht="18" x14ac:dyDescent="0.35">
      <c r="G4" s="4" t="s">
        <v>30</v>
      </c>
      <c r="R4" s="53"/>
      <c r="S4" s="53"/>
      <c r="T4" s="56"/>
      <c r="U4" s="59" t="s">
        <v>48</v>
      </c>
      <c r="V4" s="60" t="b">
        <f>MIN($C$17:$Z$381)&lt;0</f>
        <v>0</v>
      </c>
      <c r="W4" s="54"/>
      <c r="X4" s="53"/>
      <c r="Y4" s="53"/>
    </row>
    <row r="5" spans="2:28" ht="14.4" x14ac:dyDescent="0.3">
      <c r="G5" s="2" t="s">
        <v>31</v>
      </c>
      <c r="R5" s="53"/>
      <c r="S5" s="53"/>
      <c r="T5" s="56"/>
      <c r="U5" s="59" t="s">
        <v>49</v>
      </c>
      <c r="V5" s="60"/>
      <c r="W5" s="54"/>
      <c r="X5" s="53"/>
      <c r="Y5" s="53"/>
    </row>
    <row r="6" spans="2:28" ht="14.4" x14ac:dyDescent="0.3">
      <c r="G6" s="5" t="s">
        <v>43</v>
      </c>
      <c r="R6" s="53"/>
      <c r="S6" s="53"/>
      <c r="T6" s="56"/>
      <c r="U6" s="59" t="s">
        <v>49</v>
      </c>
      <c r="V6" s="60"/>
      <c r="W6" s="54"/>
      <c r="X6" s="53"/>
      <c r="Y6" s="53"/>
    </row>
    <row r="7" spans="2:28" ht="14.4" x14ac:dyDescent="0.3">
      <c r="G7" s="5"/>
      <c r="H7" s="65" t="s">
        <v>44</v>
      </c>
      <c r="R7" s="53"/>
      <c r="S7" s="53"/>
      <c r="T7" s="56"/>
      <c r="U7" s="59" t="s">
        <v>54</v>
      </c>
      <c r="V7" s="61"/>
      <c r="W7" s="54"/>
      <c r="X7" s="53"/>
      <c r="Y7" s="53"/>
    </row>
    <row r="8" spans="2:28" ht="14.4" x14ac:dyDescent="0.3">
      <c r="G8" s="5" t="s">
        <v>42</v>
      </c>
      <c r="R8" s="53"/>
      <c r="S8" s="53"/>
      <c r="T8" s="56"/>
      <c r="U8" s="59" t="s">
        <v>50</v>
      </c>
      <c r="V8" s="60" t="b">
        <f>MAX($C$17:$Z$381)&gt;$O$11</f>
        <v>0</v>
      </c>
      <c r="W8" s="54"/>
      <c r="X8" s="53"/>
      <c r="Y8" s="53"/>
    </row>
    <row r="9" spans="2:28" ht="14.4" x14ac:dyDescent="0.3">
      <c r="G9" s="5" t="s">
        <v>35</v>
      </c>
      <c r="R9" s="53"/>
      <c r="S9" s="53"/>
      <c r="T9" s="56"/>
      <c r="U9" s="59" t="s">
        <v>51</v>
      </c>
      <c r="V9" s="62"/>
      <c r="W9" s="54"/>
      <c r="X9" s="53"/>
      <c r="Y9" s="53"/>
    </row>
    <row r="10" spans="2:28" ht="14.4" x14ac:dyDescent="0.3">
      <c r="B10" s="6"/>
      <c r="C10" s="6"/>
      <c r="G10" s="7" t="s">
        <v>32</v>
      </c>
      <c r="R10" s="53"/>
      <c r="S10" s="53"/>
      <c r="T10" s="56"/>
      <c r="U10" s="63" t="s">
        <v>53</v>
      </c>
      <c r="V10" s="62" t="b">
        <f>AND(V4,V8)</f>
        <v>0</v>
      </c>
      <c r="W10" s="54"/>
      <c r="X10" s="53"/>
      <c r="Y10" s="53"/>
    </row>
    <row r="11" spans="2:28" ht="15.6" x14ac:dyDescent="0.35">
      <c r="B11" s="6"/>
      <c r="C11" s="6"/>
      <c r="G11" s="5" t="s">
        <v>34</v>
      </c>
      <c r="L11" s="66"/>
      <c r="N11" s="67" t="s">
        <v>57</v>
      </c>
      <c r="O11" s="68"/>
      <c r="P11" s="43" t="str">
        <f>IF(O11="","Input Contact Capacity","")</f>
        <v>Input Contact Capacity</v>
      </c>
      <c r="R11" s="53"/>
      <c r="S11" s="53"/>
      <c r="T11" s="56"/>
      <c r="U11" s="56"/>
      <c r="V11" s="64">
        <f t="array" ref="V11">SUM(INT(V4:V10))</f>
        <v>0</v>
      </c>
      <c r="W11" s="53"/>
      <c r="X11" s="53"/>
      <c r="Y11" s="53"/>
    </row>
    <row r="12" spans="2:28" ht="15.6" x14ac:dyDescent="0.35">
      <c r="B12" s="6"/>
      <c r="C12" s="6"/>
      <c r="G12" s="5" t="s">
        <v>33</v>
      </c>
      <c r="L12" s="66"/>
      <c r="N12" s="67" t="s">
        <v>56</v>
      </c>
      <c r="O12" s="69"/>
      <c r="P12" s="43"/>
      <c r="R12" s="53"/>
      <c r="S12" s="53"/>
      <c r="T12" s="56"/>
      <c r="U12" s="56"/>
      <c r="V12" s="64"/>
      <c r="W12" s="53"/>
      <c r="X12" s="53"/>
      <c r="Y12" s="53"/>
    </row>
    <row r="13" spans="2:28" ht="14.4" x14ac:dyDescent="0.3">
      <c r="G13" s="5" t="s">
        <v>36</v>
      </c>
      <c r="N13" s="67" t="s">
        <v>52</v>
      </c>
      <c r="O13" s="55" t="str">
        <f>IF(AA383=0,"Fill in Generation Profile",IF(V11=0,"Ready for submittal",IF($V$4,"Remove Negatives  |","")&amp;IF($V$8,"Profile exceeds Contract Capacity |","")))</f>
        <v>Fill in Generation Profile</v>
      </c>
    </row>
    <row r="14" spans="2:28" ht="14.4" x14ac:dyDescent="0.3">
      <c r="E14" s="7"/>
      <c r="G14" s="5" t="s">
        <v>55</v>
      </c>
    </row>
    <row r="15" spans="2:28" ht="14.4" x14ac:dyDescent="0.3">
      <c r="E15" s="7"/>
    </row>
    <row r="16" spans="2:28" ht="26.4" x14ac:dyDescent="0.3">
      <c r="B16" s="8" t="s">
        <v>0</v>
      </c>
      <c r="C16" s="9" t="s">
        <v>1</v>
      </c>
      <c r="D16" s="10" t="s">
        <v>2</v>
      </c>
      <c r="E16" s="10" t="s">
        <v>3</v>
      </c>
      <c r="F16" s="10" t="s">
        <v>4</v>
      </c>
      <c r="G16" s="10" t="s">
        <v>5</v>
      </c>
      <c r="H16" s="10" t="s">
        <v>6</v>
      </c>
      <c r="I16" s="10" t="s">
        <v>7</v>
      </c>
      <c r="J16" s="10" t="s">
        <v>8</v>
      </c>
      <c r="K16" s="10" t="s">
        <v>9</v>
      </c>
      <c r="L16" s="10" t="s">
        <v>10</v>
      </c>
      <c r="M16" s="10" t="s">
        <v>11</v>
      </c>
      <c r="N16" s="10" t="s">
        <v>12</v>
      </c>
      <c r="O16" s="10" t="s">
        <v>13</v>
      </c>
      <c r="P16" s="10" t="s">
        <v>14</v>
      </c>
      <c r="Q16" s="10" t="s">
        <v>15</v>
      </c>
      <c r="R16" s="10" t="s">
        <v>16</v>
      </c>
      <c r="S16" s="10" t="s">
        <v>17</v>
      </c>
      <c r="T16" s="10" t="s">
        <v>18</v>
      </c>
      <c r="U16" s="10" t="s">
        <v>19</v>
      </c>
      <c r="V16" s="10" t="s">
        <v>20</v>
      </c>
      <c r="W16" s="10" t="s">
        <v>21</v>
      </c>
      <c r="X16" s="10" t="s">
        <v>22</v>
      </c>
      <c r="Y16" s="10" t="s">
        <v>23</v>
      </c>
      <c r="Z16" s="10" t="s">
        <v>24</v>
      </c>
      <c r="AA16" s="11" t="s">
        <v>25</v>
      </c>
      <c r="AB16" s="12"/>
    </row>
    <row r="17" spans="1:28" ht="14.4" x14ac:dyDescent="0.3">
      <c r="A17" s="36">
        <v>1</v>
      </c>
      <c r="B17" s="13">
        <v>36892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  <c r="AA17" s="38">
        <f t="shared" ref="AA17:AA80" si="0">SUM(C17:Z17)</f>
        <v>0</v>
      </c>
      <c r="AB17" s="1">
        <v>2012</v>
      </c>
    </row>
    <row r="18" spans="1:28" ht="14.4" x14ac:dyDescent="0.3">
      <c r="A18" s="36">
        <v>1</v>
      </c>
      <c r="B18" s="14">
        <v>36893</v>
      </c>
      <c r="C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39">
        <f t="shared" si="0"/>
        <v>0</v>
      </c>
      <c r="AB18" s="1">
        <v>2013</v>
      </c>
    </row>
    <row r="19" spans="1:28" ht="14.4" x14ac:dyDescent="0.3">
      <c r="A19" s="36">
        <v>1</v>
      </c>
      <c r="B19" s="14">
        <v>36894</v>
      </c>
      <c r="C19" s="4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39">
        <f t="shared" si="0"/>
        <v>0</v>
      </c>
      <c r="AB19" s="1">
        <v>2014</v>
      </c>
    </row>
    <row r="20" spans="1:28" ht="14.4" x14ac:dyDescent="0.3">
      <c r="A20" s="36">
        <v>1</v>
      </c>
      <c r="B20" s="14">
        <v>36895</v>
      </c>
      <c r="C20" s="4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8"/>
      <c r="AA20" s="39">
        <f t="shared" si="0"/>
        <v>0</v>
      </c>
      <c r="AB20" s="1">
        <v>2015</v>
      </c>
    </row>
    <row r="21" spans="1:28" ht="14.4" x14ac:dyDescent="0.3">
      <c r="A21" s="36">
        <v>1</v>
      </c>
      <c r="B21" s="14">
        <v>36896</v>
      </c>
      <c r="C21" s="4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39">
        <f t="shared" si="0"/>
        <v>0</v>
      </c>
      <c r="AB21" s="1">
        <v>2016</v>
      </c>
    </row>
    <row r="22" spans="1:28" ht="14.4" x14ac:dyDescent="0.3">
      <c r="A22" s="36">
        <v>1</v>
      </c>
      <c r="B22" s="14">
        <v>36897</v>
      </c>
      <c r="C22" s="4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8"/>
      <c r="AA22" s="39">
        <f t="shared" si="0"/>
        <v>0</v>
      </c>
      <c r="AB22" s="1">
        <v>2017</v>
      </c>
    </row>
    <row r="23" spans="1:28" ht="14.4" x14ac:dyDescent="0.3">
      <c r="A23" s="36">
        <v>1</v>
      </c>
      <c r="B23" s="14">
        <v>36898</v>
      </c>
      <c r="C23" s="4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39">
        <f t="shared" si="0"/>
        <v>0</v>
      </c>
      <c r="AB23" s="1">
        <v>2018</v>
      </c>
    </row>
    <row r="24" spans="1:28" ht="14.4" x14ac:dyDescent="0.3">
      <c r="A24" s="36">
        <v>1</v>
      </c>
      <c r="B24" s="14">
        <v>36899</v>
      </c>
      <c r="C24" s="4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8"/>
      <c r="AA24" s="39">
        <f t="shared" si="0"/>
        <v>0</v>
      </c>
      <c r="AB24" s="1">
        <v>2019</v>
      </c>
    </row>
    <row r="25" spans="1:28" ht="14.4" x14ac:dyDescent="0.3">
      <c r="A25" s="36">
        <v>1</v>
      </c>
      <c r="B25" s="14">
        <v>36900</v>
      </c>
      <c r="C25" s="44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39">
        <f t="shared" si="0"/>
        <v>0</v>
      </c>
      <c r="AB25" s="1">
        <v>2020</v>
      </c>
    </row>
    <row r="26" spans="1:28" ht="14.4" x14ac:dyDescent="0.3">
      <c r="A26" s="36">
        <v>1</v>
      </c>
      <c r="B26" s="14">
        <v>36901</v>
      </c>
      <c r="C26" s="44"/>
      <c r="D26" s="47"/>
      <c r="E26" s="47"/>
      <c r="F26" s="49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8"/>
      <c r="AA26" s="39">
        <f t="shared" si="0"/>
        <v>0</v>
      </c>
      <c r="AB26" s="1">
        <v>2021</v>
      </c>
    </row>
    <row r="27" spans="1:28" ht="14.4" x14ac:dyDescent="0.3">
      <c r="A27" s="36">
        <v>1</v>
      </c>
      <c r="B27" s="14">
        <v>36902</v>
      </c>
      <c r="C27" s="44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8"/>
      <c r="AA27" s="39">
        <f t="shared" si="0"/>
        <v>0</v>
      </c>
      <c r="AB27" s="1">
        <v>2022</v>
      </c>
    </row>
    <row r="28" spans="1:28" ht="14.4" x14ac:dyDescent="0.3">
      <c r="A28" s="36">
        <v>1</v>
      </c>
      <c r="B28" s="14">
        <v>36903</v>
      </c>
      <c r="C28" s="44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8"/>
      <c r="AA28" s="39">
        <f t="shared" si="0"/>
        <v>0</v>
      </c>
      <c r="AB28" s="1">
        <v>2023</v>
      </c>
    </row>
    <row r="29" spans="1:28" ht="14.4" x14ac:dyDescent="0.3">
      <c r="A29" s="36">
        <v>1</v>
      </c>
      <c r="B29" s="14">
        <v>36904</v>
      </c>
      <c r="C29" s="44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  <c r="AA29" s="39">
        <f t="shared" si="0"/>
        <v>0</v>
      </c>
      <c r="AB29" s="1">
        <v>2024</v>
      </c>
    </row>
    <row r="30" spans="1:28" ht="14.4" x14ac:dyDescent="0.3">
      <c r="A30" s="36">
        <v>1</v>
      </c>
      <c r="B30" s="14">
        <v>36905</v>
      </c>
      <c r="C30" s="44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  <c r="AA30" s="39">
        <f t="shared" si="0"/>
        <v>0</v>
      </c>
      <c r="AB30" s="1">
        <v>2025</v>
      </c>
    </row>
    <row r="31" spans="1:28" ht="14.4" x14ac:dyDescent="0.3">
      <c r="A31" s="36">
        <v>1</v>
      </c>
      <c r="B31" s="14">
        <v>36906</v>
      </c>
      <c r="C31" s="44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  <c r="AA31" s="39">
        <f t="shared" si="0"/>
        <v>0</v>
      </c>
      <c r="AB31" s="1">
        <v>2026</v>
      </c>
    </row>
    <row r="32" spans="1:28" ht="14.4" x14ac:dyDescent="0.3">
      <c r="A32" s="36">
        <v>1</v>
      </c>
      <c r="B32" s="14">
        <v>36907</v>
      </c>
      <c r="C32" s="44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8"/>
      <c r="AA32" s="39">
        <f t="shared" si="0"/>
        <v>0</v>
      </c>
      <c r="AB32" s="1">
        <v>2027</v>
      </c>
    </row>
    <row r="33" spans="1:28" ht="14.4" x14ac:dyDescent="0.3">
      <c r="A33" s="36">
        <v>1</v>
      </c>
      <c r="B33" s="14">
        <v>36908</v>
      </c>
      <c r="C33" s="4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  <c r="AA33" s="39">
        <f t="shared" si="0"/>
        <v>0</v>
      </c>
      <c r="AB33" s="1">
        <v>2028</v>
      </c>
    </row>
    <row r="34" spans="1:28" ht="14.4" x14ac:dyDescent="0.3">
      <c r="A34" s="36">
        <v>1</v>
      </c>
      <c r="B34" s="14">
        <v>36909</v>
      </c>
      <c r="C34" s="4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39">
        <f t="shared" si="0"/>
        <v>0</v>
      </c>
      <c r="AB34" s="1">
        <v>2029</v>
      </c>
    </row>
    <row r="35" spans="1:28" ht="14.4" x14ac:dyDescent="0.3">
      <c r="A35" s="36">
        <v>1</v>
      </c>
      <c r="B35" s="14">
        <v>36910</v>
      </c>
      <c r="C35" s="4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39">
        <f t="shared" si="0"/>
        <v>0</v>
      </c>
      <c r="AB35" s="1">
        <v>2030</v>
      </c>
    </row>
    <row r="36" spans="1:28" ht="14.4" x14ac:dyDescent="0.3">
      <c r="A36" s="36">
        <v>1</v>
      </c>
      <c r="B36" s="14">
        <v>36911</v>
      </c>
      <c r="C36" s="4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  <c r="AA36" s="39">
        <f t="shared" si="0"/>
        <v>0</v>
      </c>
      <c r="AB36" s="1">
        <v>2031</v>
      </c>
    </row>
    <row r="37" spans="1:28" ht="14.4" x14ac:dyDescent="0.3">
      <c r="A37" s="36">
        <v>1</v>
      </c>
      <c r="B37" s="14">
        <v>36912</v>
      </c>
      <c r="C37" s="4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39">
        <f t="shared" si="0"/>
        <v>0</v>
      </c>
      <c r="AB37" s="1">
        <v>2032</v>
      </c>
    </row>
    <row r="38" spans="1:28" ht="14.4" x14ac:dyDescent="0.3">
      <c r="A38" s="36">
        <v>1</v>
      </c>
      <c r="B38" s="14">
        <v>36913</v>
      </c>
      <c r="C38" s="44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8"/>
      <c r="AA38" s="39">
        <f t="shared" si="0"/>
        <v>0</v>
      </c>
      <c r="AB38" s="1">
        <v>2033</v>
      </c>
    </row>
    <row r="39" spans="1:28" ht="14.4" x14ac:dyDescent="0.3">
      <c r="A39" s="36">
        <v>1</v>
      </c>
      <c r="B39" s="14">
        <v>36914</v>
      </c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39">
        <f t="shared" si="0"/>
        <v>0</v>
      </c>
      <c r="AB39" s="1">
        <v>2034</v>
      </c>
    </row>
    <row r="40" spans="1:28" ht="14.4" x14ac:dyDescent="0.3">
      <c r="A40" s="36">
        <v>1</v>
      </c>
      <c r="B40" s="14">
        <v>36915</v>
      </c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8"/>
      <c r="AA40" s="39">
        <f t="shared" si="0"/>
        <v>0</v>
      </c>
      <c r="AB40" s="1">
        <v>2035</v>
      </c>
    </row>
    <row r="41" spans="1:28" ht="14.4" x14ac:dyDescent="0.3">
      <c r="A41" s="36">
        <v>1</v>
      </c>
      <c r="B41" s="14">
        <v>36916</v>
      </c>
      <c r="C41" s="44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  <c r="AA41" s="39">
        <f t="shared" si="0"/>
        <v>0</v>
      </c>
      <c r="AB41" s="1">
        <v>2036</v>
      </c>
    </row>
    <row r="42" spans="1:28" ht="14.4" x14ac:dyDescent="0.3">
      <c r="A42" s="36">
        <v>1</v>
      </c>
      <c r="B42" s="14">
        <v>36917</v>
      </c>
      <c r="C42" s="44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39">
        <f t="shared" si="0"/>
        <v>0</v>
      </c>
      <c r="AB42" s="1">
        <v>2037</v>
      </c>
    </row>
    <row r="43" spans="1:28" ht="14.4" x14ac:dyDescent="0.3">
      <c r="A43" s="36">
        <v>1</v>
      </c>
      <c r="B43" s="14">
        <v>36918</v>
      </c>
      <c r="C43" s="44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39">
        <f t="shared" si="0"/>
        <v>0</v>
      </c>
      <c r="AB43" s="1">
        <v>2038</v>
      </c>
    </row>
    <row r="44" spans="1:28" ht="14.4" x14ac:dyDescent="0.3">
      <c r="A44" s="36">
        <v>1</v>
      </c>
      <c r="B44" s="14">
        <v>36919</v>
      </c>
      <c r="C44" s="44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39">
        <f t="shared" si="0"/>
        <v>0</v>
      </c>
      <c r="AB44" s="1">
        <v>2039</v>
      </c>
    </row>
    <row r="45" spans="1:28" ht="14.4" x14ac:dyDescent="0.3">
      <c r="A45" s="36">
        <v>1</v>
      </c>
      <c r="B45" s="14">
        <v>36920</v>
      </c>
      <c r="C45" s="44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39">
        <f t="shared" si="0"/>
        <v>0</v>
      </c>
      <c r="AB45" s="1">
        <v>2040</v>
      </c>
    </row>
    <row r="46" spans="1:28" ht="14.4" x14ac:dyDescent="0.3">
      <c r="A46" s="36">
        <v>1</v>
      </c>
      <c r="B46" s="14">
        <v>36921</v>
      </c>
      <c r="C46" s="44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8"/>
      <c r="AA46" s="39">
        <f t="shared" si="0"/>
        <v>0</v>
      </c>
      <c r="AB46" s="1">
        <v>2041</v>
      </c>
    </row>
    <row r="47" spans="1:28" ht="14.4" x14ac:dyDescent="0.3">
      <c r="A47" s="36">
        <v>1</v>
      </c>
      <c r="B47" s="15">
        <v>36922</v>
      </c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40">
        <f t="shared" si="0"/>
        <v>0</v>
      </c>
      <c r="AB47" s="1">
        <v>2042</v>
      </c>
    </row>
    <row r="48" spans="1:28" ht="14.4" x14ac:dyDescent="0.3">
      <c r="A48" s="36">
        <v>2</v>
      </c>
      <c r="B48" s="14">
        <v>36923</v>
      </c>
      <c r="C48" s="44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8"/>
      <c r="AA48" s="39">
        <f t="shared" si="0"/>
        <v>0</v>
      </c>
      <c r="AB48" s="1">
        <v>2043</v>
      </c>
    </row>
    <row r="49" spans="1:28" ht="14.4" x14ac:dyDescent="0.3">
      <c r="A49" s="36">
        <v>2</v>
      </c>
      <c r="B49" s="14">
        <v>36924</v>
      </c>
      <c r="C49" s="44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9">
        <f t="shared" si="0"/>
        <v>0</v>
      </c>
      <c r="AB49" s="1">
        <v>2044</v>
      </c>
    </row>
    <row r="50" spans="1:28" ht="14.4" x14ac:dyDescent="0.3">
      <c r="A50" s="36">
        <v>2</v>
      </c>
      <c r="B50" s="14">
        <v>36925</v>
      </c>
      <c r="C50" s="44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8"/>
      <c r="AA50" s="39">
        <f t="shared" si="0"/>
        <v>0</v>
      </c>
      <c r="AB50" s="1">
        <v>2045</v>
      </c>
    </row>
    <row r="51" spans="1:28" ht="14.4" x14ac:dyDescent="0.3">
      <c r="A51" s="36">
        <v>2</v>
      </c>
      <c r="B51" s="14">
        <v>36926</v>
      </c>
      <c r="C51" s="44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8"/>
      <c r="AA51" s="39">
        <f t="shared" si="0"/>
        <v>0</v>
      </c>
      <c r="AB51" s="1">
        <v>2046</v>
      </c>
    </row>
    <row r="52" spans="1:28" ht="14.4" x14ac:dyDescent="0.3">
      <c r="A52" s="36">
        <v>2</v>
      </c>
      <c r="B52" s="14">
        <v>36927</v>
      </c>
      <c r="C52" s="44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39">
        <f t="shared" si="0"/>
        <v>0</v>
      </c>
      <c r="AB52" s="1">
        <v>2047</v>
      </c>
    </row>
    <row r="53" spans="1:28" ht="14.4" x14ac:dyDescent="0.3">
      <c r="A53" s="36">
        <v>2</v>
      </c>
      <c r="B53" s="14">
        <v>36928</v>
      </c>
      <c r="C53" s="44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8"/>
      <c r="AA53" s="39">
        <f t="shared" si="0"/>
        <v>0</v>
      </c>
      <c r="AB53" s="1"/>
    </row>
    <row r="54" spans="1:28" ht="14.4" x14ac:dyDescent="0.3">
      <c r="A54" s="36">
        <v>2</v>
      </c>
      <c r="B54" s="14">
        <v>36929</v>
      </c>
      <c r="C54" s="44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8"/>
      <c r="AA54" s="39">
        <f t="shared" si="0"/>
        <v>0</v>
      </c>
      <c r="AB54" s="1"/>
    </row>
    <row r="55" spans="1:28" ht="14.4" x14ac:dyDescent="0.3">
      <c r="A55" s="36">
        <v>2</v>
      </c>
      <c r="B55" s="14">
        <v>36930</v>
      </c>
      <c r="C55" s="44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8"/>
      <c r="AA55" s="39">
        <f t="shared" si="0"/>
        <v>0</v>
      </c>
      <c r="AB55" s="1"/>
    </row>
    <row r="56" spans="1:28" ht="14.4" x14ac:dyDescent="0.3">
      <c r="A56" s="36">
        <v>2</v>
      </c>
      <c r="B56" s="14">
        <v>36931</v>
      </c>
      <c r="C56" s="44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8"/>
      <c r="AA56" s="39">
        <f t="shared" si="0"/>
        <v>0</v>
      </c>
      <c r="AB56" s="12"/>
    </row>
    <row r="57" spans="1:28" ht="14.4" x14ac:dyDescent="0.3">
      <c r="A57" s="36">
        <v>2</v>
      </c>
      <c r="B57" s="14">
        <v>36932</v>
      </c>
      <c r="C57" s="44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39">
        <f t="shared" si="0"/>
        <v>0</v>
      </c>
      <c r="AB57" s="12"/>
    </row>
    <row r="58" spans="1:28" ht="14.4" x14ac:dyDescent="0.3">
      <c r="A58" s="36">
        <v>2</v>
      </c>
      <c r="B58" s="14">
        <v>36933</v>
      </c>
      <c r="C58" s="44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8"/>
      <c r="AA58" s="39">
        <f t="shared" si="0"/>
        <v>0</v>
      </c>
      <c r="AB58" s="12"/>
    </row>
    <row r="59" spans="1:28" ht="14.4" x14ac:dyDescent="0.3">
      <c r="A59" s="36">
        <v>2</v>
      </c>
      <c r="B59" s="14">
        <v>36934</v>
      </c>
      <c r="C59" s="44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8"/>
      <c r="AA59" s="39">
        <f t="shared" si="0"/>
        <v>0</v>
      </c>
      <c r="AB59" s="12"/>
    </row>
    <row r="60" spans="1:28" ht="14.4" x14ac:dyDescent="0.3">
      <c r="A60" s="36">
        <v>2</v>
      </c>
      <c r="B60" s="14">
        <v>36935</v>
      </c>
      <c r="C60" s="44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9">
        <f t="shared" si="0"/>
        <v>0</v>
      </c>
      <c r="AB60" s="12"/>
    </row>
    <row r="61" spans="1:28" ht="14.4" x14ac:dyDescent="0.3">
      <c r="A61" s="36">
        <v>2</v>
      </c>
      <c r="B61" s="14">
        <v>36936</v>
      </c>
      <c r="C61" s="44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39">
        <f t="shared" si="0"/>
        <v>0</v>
      </c>
      <c r="AB61" s="12"/>
    </row>
    <row r="62" spans="1:28" ht="14.4" x14ac:dyDescent="0.3">
      <c r="A62" s="36">
        <v>2</v>
      </c>
      <c r="B62" s="14">
        <v>36937</v>
      </c>
      <c r="C62" s="44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8"/>
      <c r="AA62" s="39">
        <f t="shared" si="0"/>
        <v>0</v>
      </c>
      <c r="AB62" s="12"/>
    </row>
    <row r="63" spans="1:28" ht="14.4" x14ac:dyDescent="0.3">
      <c r="A63" s="36">
        <v>2</v>
      </c>
      <c r="B63" s="14">
        <v>36938</v>
      </c>
      <c r="C63" s="44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8"/>
      <c r="AA63" s="39">
        <f t="shared" si="0"/>
        <v>0</v>
      </c>
      <c r="AB63" s="12"/>
    </row>
    <row r="64" spans="1:28" ht="14.4" x14ac:dyDescent="0.3">
      <c r="A64" s="36">
        <v>2</v>
      </c>
      <c r="B64" s="14">
        <v>36939</v>
      </c>
      <c r="C64" s="44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8"/>
      <c r="AA64" s="39">
        <f t="shared" si="0"/>
        <v>0</v>
      </c>
      <c r="AB64" s="12"/>
    </row>
    <row r="65" spans="1:28" ht="14.4" x14ac:dyDescent="0.3">
      <c r="A65" s="36">
        <v>2</v>
      </c>
      <c r="B65" s="14">
        <v>36940</v>
      </c>
      <c r="C65" s="44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39">
        <f t="shared" si="0"/>
        <v>0</v>
      </c>
      <c r="AB65" s="12"/>
    </row>
    <row r="66" spans="1:28" ht="14.4" x14ac:dyDescent="0.3">
      <c r="A66" s="36">
        <v>2</v>
      </c>
      <c r="B66" s="14">
        <v>36941</v>
      </c>
      <c r="C66" s="44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8"/>
      <c r="AA66" s="39">
        <f t="shared" si="0"/>
        <v>0</v>
      </c>
      <c r="AB66" s="12"/>
    </row>
    <row r="67" spans="1:28" ht="14.4" x14ac:dyDescent="0.3">
      <c r="A67" s="36">
        <v>2</v>
      </c>
      <c r="B67" s="14">
        <v>36942</v>
      </c>
      <c r="C67" s="44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8"/>
      <c r="AA67" s="39">
        <f t="shared" si="0"/>
        <v>0</v>
      </c>
      <c r="AB67" s="12"/>
    </row>
    <row r="68" spans="1:28" ht="14.4" x14ac:dyDescent="0.3">
      <c r="A68" s="36">
        <v>2</v>
      </c>
      <c r="B68" s="14">
        <v>36943</v>
      </c>
      <c r="C68" s="44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8"/>
      <c r="AA68" s="39">
        <f t="shared" si="0"/>
        <v>0</v>
      </c>
      <c r="AB68" s="12"/>
    </row>
    <row r="69" spans="1:28" ht="14.4" x14ac:dyDescent="0.3">
      <c r="A69" s="36">
        <v>2</v>
      </c>
      <c r="B69" s="14">
        <v>36944</v>
      </c>
      <c r="C69" s="44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8"/>
      <c r="AA69" s="39">
        <f t="shared" si="0"/>
        <v>0</v>
      </c>
      <c r="AB69" s="12"/>
    </row>
    <row r="70" spans="1:28" ht="14.4" x14ac:dyDescent="0.3">
      <c r="A70" s="36">
        <v>2</v>
      </c>
      <c r="B70" s="14">
        <v>36945</v>
      </c>
      <c r="C70" s="44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8"/>
      <c r="AA70" s="39">
        <f t="shared" si="0"/>
        <v>0</v>
      </c>
      <c r="AB70" s="12"/>
    </row>
    <row r="71" spans="1:28" ht="14.4" x14ac:dyDescent="0.3">
      <c r="A71" s="36">
        <v>2</v>
      </c>
      <c r="B71" s="14">
        <v>36946</v>
      </c>
      <c r="C71" s="44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8"/>
      <c r="AA71" s="39">
        <f t="shared" si="0"/>
        <v>0</v>
      </c>
      <c r="AB71" s="12"/>
    </row>
    <row r="72" spans="1:28" ht="14.4" x14ac:dyDescent="0.3">
      <c r="A72" s="36">
        <v>2</v>
      </c>
      <c r="B72" s="14">
        <v>36947</v>
      </c>
      <c r="C72" s="44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8"/>
      <c r="AA72" s="39">
        <f t="shared" si="0"/>
        <v>0</v>
      </c>
      <c r="AB72" s="12"/>
    </row>
    <row r="73" spans="1:28" ht="14.4" x14ac:dyDescent="0.3">
      <c r="A73" s="36">
        <v>2</v>
      </c>
      <c r="B73" s="14">
        <v>36948</v>
      </c>
      <c r="C73" s="44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  <c r="AA73" s="39">
        <f t="shared" si="0"/>
        <v>0</v>
      </c>
      <c r="AB73" s="12"/>
    </row>
    <row r="74" spans="1:28" ht="14.4" x14ac:dyDescent="0.3">
      <c r="A74" s="36">
        <v>2</v>
      </c>
      <c r="B74" s="14">
        <v>36949</v>
      </c>
      <c r="C74" s="44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8"/>
      <c r="AA74" s="39">
        <f t="shared" si="0"/>
        <v>0</v>
      </c>
      <c r="AB74" s="12"/>
    </row>
    <row r="75" spans="1:28" ht="14.4" x14ac:dyDescent="0.3">
      <c r="A75" s="36">
        <v>2</v>
      </c>
      <c r="B75" s="15">
        <v>36950</v>
      </c>
      <c r="C75" s="50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40">
        <f t="shared" si="0"/>
        <v>0</v>
      </c>
      <c r="AB75" s="12"/>
    </row>
    <row r="76" spans="1:28" ht="14.4" x14ac:dyDescent="0.3">
      <c r="A76" s="36">
        <v>3</v>
      </c>
      <c r="B76" s="14">
        <v>36951</v>
      </c>
      <c r="C76" s="44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8"/>
      <c r="AA76" s="39">
        <f t="shared" si="0"/>
        <v>0</v>
      </c>
      <c r="AB76" s="12"/>
    </row>
    <row r="77" spans="1:28" ht="14.4" x14ac:dyDescent="0.3">
      <c r="A77" s="36">
        <v>3</v>
      </c>
      <c r="B77" s="14">
        <v>36952</v>
      </c>
      <c r="C77" s="44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8"/>
      <c r="AA77" s="39">
        <f t="shared" si="0"/>
        <v>0</v>
      </c>
      <c r="AB77" s="12"/>
    </row>
    <row r="78" spans="1:28" ht="14.4" x14ac:dyDescent="0.3">
      <c r="A78" s="36">
        <v>3</v>
      </c>
      <c r="B78" s="14">
        <v>36953</v>
      </c>
      <c r="C78" s="44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8"/>
      <c r="AA78" s="39">
        <f t="shared" si="0"/>
        <v>0</v>
      </c>
      <c r="AB78" s="12"/>
    </row>
    <row r="79" spans="1:28" ht="14.4" x14ac:dyDescent="0.3">
      <c r="A79" s="36">
        <v>3</v>
      </c>
      <c r="B79" s="14">
        <v>36954</v>
      </c>
      <c r="C79" s="44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8"/>
      <c r="AA79" s="39">
        <f t="shared" si="0"/>
        <v>0</v>
      </c>
      <c r="AB79" s="12"/>
    </row>
    <row r="80" spans="1:28" ht="14.4" x14ac:dyDescent="0.3">
      <c r="A80" s="36">
        <v>3</v>
      </c>
      <c r="B80" s="14">
        <v>36955</v>
      </c>
      <c r="C80" s="44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8"/>
      <c r="AA80" s="39">
        <f t="shared" si="0"/>
        <v>0</v>
      </c>
      <c r="AB80" s="12"/>
    </row>
    <row r="81" spans="1:28" ht="14.4" x14ac:dyDescent="0.3">
      <c r="A81" s="36">
        <v>3</v>
      </c>
      <c r="B81" s="14">
        <v>36956</v>
      </c>
      <c r="C81" s="44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8"/>
      <c r="AA81" s="39">
        <f t="shared" ref="AA81:AA144" si="1">SUM(C81:Z81)</f>
        <v>0</v>
      </c>
      <c r="AB81" s="12"/>
    </row>
    <row r="82" spans="1:28" ht="14.4" x14ac:dyDescent="0.3">
      <c r="A82" s="36">
        <v>3</v>
      </c>
      <c r="B82" s="14">
        <v>36957</v>
      </c>
      <c r="C82" s="44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8"/>
      <c r="AA82" s="39">
        <f t="shared" si="1"/>
        <v>0</v>
      </c>
      <c r="AB82" s="12"/>
    </row>
    <row r="83" spans="1:28" ht="14.4" x14ac:dyDescent="0.3">
      <c r="A83" s="36">
        <v>3</v>
      </c>
      <c r="B83" s="14">
        <v>36958</v>
      </c>
      <c r="C83" s="44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8"/>
      <c r="AA83" s="39">
        <f t="shared" si="1"/>
        <v>0</v>
      </c>
      <c r="AB83" s="12"/>
    </row>
    <row r="84" spans="1:28" ht="14.4" x14ac:dyDescent="0.3">
      <c r="A84" s="36">
        <v>3</v>
      </c>
      <c r="B84" s="14">
        <v>36959</v>
      </c>
      <c r="C84" s="44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8"/>
      <c r="AA84" s="39">
        <f t="shared" si="1"/>
        <v>0</v>
      </c>
      <c r="AB84" s="12"/>
    </row>
    <row r="85" spans="1:28" ht="14.4" x14ac:dyDescent="0.3">
      <c r="A85" s="36">
        <v>3</v>
      </c>
      <c r="B85" s="14">
        <v>36960</v>
      </c>
      <c r="C85" s="44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8"/>
      <c r="AA85" s="39">
        <f t="shared" si="1"/>
        <v>0</v>
      </c>
      <c r="AB85" s="12"/>
    </row>
    <row r="86" spans="1:28" ht="14.4" x14ac:dyDescent="0.3">
      <c r="A86" s="36">
        <v>3</v>
      </c>
      <c r="B86" s="14">
        <v>36961</v>
      </c>
      <c r="C86" s="44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39">
        <f t="shared" si="1"/>
        <v>0</v>
      </c>
      <c r="AB86" s="12"/>
    </row>
    <row r="87" spans="1:28" ht="14.4" x14ac:dyDescent="0.3">
      <c r="A87" s="36">
        <v>3</v>
      </c>
      <c r="B87" s="14">
        <v>36962</v>
      </c>
      <c r="C87" s="44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39">
        <f t="shared" si="1"/>
        <v>0</v>
      </c>
      <c r="AB87" s="12"/>
    </row>
    <row r="88" spans="1:28" ht="14.4" x14ac:dyDescent="0.3">
      <c r="A88" s="36">
        <v>3</v>
      </c>
      <c r="B88" s="14">
        <v>36963</v>
      </c>
      <c r="C88" s="44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39">
        <f t="shared" si="1"/>
        <v>0</v>
      </c>
      <c r="AB88" s="12"/>
    </row>
    <row r="89" spans="1:28" ht="14.4" x14ac:dyDescent="0.3">
      <c r="A89" s="36">
        <v>3</v>
      </c>
      <c r="B89" s="14">
        <v>36964</v>
      </c>
      <c r="C89" s="44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8"/>
      <c r="AA89" s="39">
        <f t="shared" si="1"/>
        <v>0</v>
      </c>
      <c r="AB89" s="12"/>
    </row>
    <row r="90" spans="1:28" ht="14.4" x14ac:dyDescent="0.3">
      <c r="A90" s="36">
        <v>3</v>
      </c>
      <c r="B90" s="14">
        <v>36965</v>
      </c>
      <c r="C90" s="44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8"/>
      <c r="AA90" s="39">
        <f t="shared" si="1"/>
        <v>0</v>
      </c>
      <c r="AB90" s="12"/>
    </row>
    <row r="91" spans="1:28" ht="14.4" x14ac:dyDescent="0.3">
      <c r="A91" s="36">
        <v>3</v>
      </c>
      <c r="B91" s="14">
        <v>36966</v>
      </c>
      <c r="C91" s="44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8"/>
      <c r="AA91" s="39">
        <f t="shared" si="1"/>
        <v>0</v>
      </c>
      <c r="AB91" s="12"/>
    </row>
    <row r="92" spans="1:28" ht="14.4" x14ac:dyDescent="0.3">
      <c r="A92" s="36">
        <v>3</v>
      </c>
      <c r="B92" s="14">
        <v>36967</v>
      </c>
      <c r="C92" s="44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39">
        <f t="shared" si="1"/>
        <v>0</v>
      </c>
      <c r="AB92" s="12"/>
    </row>
    <row r="93" spans="1:28" ht="14.4" x14ac:dyDescent="0.3">
      <c r="A93" s="36">
        <v>3</v>
      </c>
      <c r="B93" s="14">
        <v>36968</v>
      </c>
      <c r="C93" s="44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8"/>
      <c r="AA93" s="39">
        <f t="shared" si="1"/>
        <v>0</v>
      </c>
      <c r="AB93" s="12"/>
    </row>
    <row r="94" spans="1:28" ht="14.4" x14ac:dyDescent="0.3">
      <c r="A94" s="36">
        <v>3</v>
      </c>
      <c r="B94" s="14">
        <v>36969</v>
      </c>
      <c r="C94" s="44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8"/>
      <c r="AA94" s="39">
        <f t="shared" si="1"/>
        <v>0</v>
      </c>
      <c r="AB94" s="12"/>
    </row>
    <row r="95" spans="1:28" ht="14.4" x14ac:dyDescent="0.3">
      <c r="A95" s="36">
        <v>3</v>
      </c>
      <c r="B95" s="14">
        <v>36970</v>
      </c>
      <c r="C95" s="44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8"/>
      <c r="AA95" s="39">
        <f t="shared" si="1"/>
        <v>0</v>
      </c>
      <c r="AB95" s="12"/>
    </row>
    <row r="96" spans="1:28" ht="14.4" x14ac:dyDescent="0.3">
      <c r="A96" s="36">
        <v>3</v>
      </c>
      <c r="B96" s="14">
        <v>36971</v>
      </c>
      <c r="C96" s="44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8"/>
      <c r="AA96" s="39">
        <f t="shared" si="1"/>
        <v>0</v>
      </c>
      <c r="AB96" s="12"/>
    </row>
    <row r="97" spans="1:28" ht="14.4" x14ac:dyDescent="0.3">
      <c r="A97" s="36">
        <v>3</v>
      </c>
      <c r="B97" s="14">
        <v>36972</v>
      </c>
      <c r="C97" s="44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8"/>
      <c r="AA97" s="39">
        <f t="shared" si="1"/>
        <v>0</v>
      </c>
      <c r="AB97" s="12"/>
    </row>
    <row r="98" spans="1:28" ht="14.4" x14ac:dyDescent="0.3">
      <c r="A98" s="36">
        <v>3</v>
      </c>
      <c r="B98" s="14">
        <v>36973</v>
      </c>
      <c r="C98" s="44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8"/>
      <c r="AA98" s="39">
        <f t="shared" si="1"/>
        <v>0</v>
      </c>
      <c r="AB98" s="12"/>
    </row>
    <row r="99" spans="1:28" ht="14.4" x14ac:dyDescent="0.3">
      <c r="A99" s="36">
        <v>3</v>
      </c>
      <c r="B99" s="14">
        <v>36974</v>
      </c>
      <c r="C99" s="44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8"/>
      <c r="AA99" s="39">
        <f t="shared" si="1"/>
        <v>0</v>
      </c>
      <c r="AB99" s="12"/>
    </row>
    <row r="100" spans="1:28" ht="14.4" x14ac:dyDescent="0.3">
      <c r="A100" s="36">
        <v>3</v>
      </c>
      <c r="B100" s="14">
        <v>36975</v>
      </c>
      <c r="C100" s="44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8"/>
      <c r="AA100" s="39">
        <f t="shared" si="1"/>
        <v>0</v>
      </c>
      <c r="AB100" s="12"/>
    </row>
    <row r="101" spans="1:28" ht="14.4" x14ac:dyDescent="0.3">
      <c r="A101" s="36">
        <v>3</v>
      </c>
      <c r="B101" s="14">
        <v>36976</v>
      </c>
      <c r="C101" s="44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8"/>
      <c r="AA101" s="39">
        <f t="shared" si="1"/>
        <v>0</v>
      </c>
      <c r="AB101" s="12"/>
    </row>
    <row r="102" spans="1:28" ht="14.4" x14ac:dyDescent="0.3">
      <c r="A102" s="36">
        <v>3</v>
      </c>
      <c r="B102" s="14">
        <v>36977</v>
      </c>
      <c r="C102" s="44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8"/>
      <c r="AA102" s="39">
        <f t="shared" si="1"/>
        <v>0</v>
      </c>
      <c r="AB102" s="12"/>
    </row>
    <row r="103" spans="1:28" ht="14.4" x14ac:dyDescent="0.3">
      <c r="A103" s="36">
        <v>3</v>
      </c>
      <c r="B103" s="14">
        <v>36978</v>
      </c>
      <c r="C103" s="44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8"/>
      <c r="AA103" s="39">
        <f t="shared" si="1"/>
        <v>0</v>
      </c>
      <c r="AB103" s="12"/>
    </row>
    <row r="104" spans="1:28" ht="14.4" x14ac:dyDescent="0.3">
      <c r="A104" s="36">
        <v>3</v>
      </c>
      <c r="B104" s="14">
        <v>36979</v>
      </c>
      <c r="C104" s="44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8"/>
      <c r="AA104" s="39">
        <f t="shared" si="1"/>
        <v>0</v>
      </c>
      <c r="AB104" s="12"/>
    </row>
    <row r="105" spans="1:28" ht="14.4" x14ac:dyDescent="0.3">
      <c r="A105" s="36">
        <v>3</v>
      </c>
      <c r="B105" s="14">
        <v>36980</v>
      </c>
      <c r="C105" s="44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8"/>
      <c r="AA105" s="39">
        <f t="shared" si="1"/>
        <v>0</v>
      </c>
      <c r="AB105" s="12"/>
    </row>
    <row r="106" spans="1:28" ht="14.4" x14ac:dyDescent="0.3">
      <c r="A106" s="36">
        <v>3</v>
      </c>
      <c r="B106" s="15">
        <v>36981</v>
      </c>
      <c r="C106" s="50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40">
        <f t="shared" si="1"/>
        <v>0</v>
      </c>
      <c r="AB106" s="12"/>
    </row>
    <row r="107" spans="1:28" ht="14.4" x14ac:dyDescent="0.3">
      <c r="A107" s="36">
        <v>4</v>
      </c>
      <c r="B107" s="14">
        <v>36982</v>
      </c>
      <c r="C107" s="44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8"/>
      <c r="AA107" s="39">
        <f t="shared" si="1"/>
        <v>0</v>
      </c>
      <c r="AB107" s="12"/>
    </row>
    <row r="108" spans="1:28" ht="14.4" x14ac:dyDescent="0.3">
      <c r="A108" s="36">
        <v>4</v>
      </c>
      <c r="B108" s="14">
        <v>36983</v>
      </c>
      <c r="C108" s="44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8"/>
      <c r="AA108" s="39">
        <f t="shared" si="1"/>
        <v>0</v>
      </c>
      <c r="AB108" s="12"/>
    </row>
    <row r="109" spans="1:28" ht="14.4" x14ac:dyDescent="0.3">
      <c r="A109" s="36">
        <v>4</v>
      </c>
      <c r="B109" s="14">
        <v>36984</v>
      </c>
      <c r="C109" s="44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8"/>
      <c r="AA109" s="39">
        <f t="shared" si="1"/>
        <v>0</v>
      </c>
      <c r="AB109" s="12"/>
    </row>
    <row r="110" spans="1:28" ht="14.4" x14ac:dyDescent="0.3">
      <c r="A110" s="36">
        <v>4</v>
      </c>
      <c r="B110" s="14">
        <v>36985</v>
      </c>
      <c r="C110" s="44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  <c r="AA110" s="39">
        <f t="shared" si="1"/>
        <v>0</v>
      </c>
      <c r="AB110" s="12"/>
    </row>
    <row r="111" spans="1:28" ht="14.4" x14ac:dyDescent="0.3">
      <c r="A111" s="36">
        <v>4</v>
      </c>
      <c r="B111" s="14">
        <v>36986</v>
      </c>
      <c r="C111" s="44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8"/>
      <c r="AA111" s="39">
        <f t="shared" si="1"/>
        <v>0</v>
      </c>
      <c r="AB111" s="12"/>
    </row>
    <row r="112" spans="1:28" ht="14.4" x14ac:dyDescent="0.3">
      <c r="A112" s="36">
        <v>4</v>
      </c>
      <c r="B112" s="14">
        <v>36987</v>
      </c>
      <c r="C112" s="44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8"/>
      <c r="AA112" s="39">
        <f t="shared" si="1"/>
        <v>0</v>
      </c>
      <c r="AB112" s="12"/>
    </row>
    <row r="113" spans="1:28" ht="14.4" x14ac:dyDescent="0.3">
      <c r="A113" s="36">
        <v>4</v>
      </c>
      <c r="B113" s="14">
        <v>36988</v>
      </c>
      <c r="C113" s="44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8"/>
      <c r="AA113" s="39">
        <f t="shared" si="1"/>
        <v>0</v>
      </c>
      <c r="AB113" s="12"/>
    </row>
    <row r="114" spans="1:28" ht="14.4" x14ac:dyDescent="0.3">
      <c r="A114" s="36">
        <v>4</v>
      </c>
      <c r="B114" s="14">
        <v>36989</v>
      </c>
      <c r="C114" s="44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8"/>
      <c r="AA114" s="39">
        <f t="shared" si="1"/>
        <v>0</v>
      </c>
      <c r="AB114" s="12"/>
    </row>
    <row r="115" spans="1:28" ht="14.4" x14ac:dyDescent="0.3">
      <c r="A115" s="36">
        <v>4</v>
      </c>
      <c r="B115" s="14">
        <v>36990</v>
      </c>
      <c r="C115" s="44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8"/>
      <c r="AA115" s="39">
        <f t="shared" si="1"/>
        <v>0</v>
      </c>
      <c r="AB115" s="12"/>
    </row>
    <row r="116" spans="1:28" ht="14.4" x14ac:dyDescent="0.3">
      <c r="A116" s="36">
        <v>4</v>
      </c>
      <c r="B116" s="14">
        <v>36991</v>
      </c>
      <c r="C116" s="44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8"/>
      <c r="AA116" s="39">
        <f t="shared" si="1"/>
        <v>0</v>
      </c>
      <c r="AB116" s="12"/>
    </row>
    <row r="117" spans="1:28" ht="14.4" x14ac:dyDescent="0.3">
      <c r="A117" s="36">
        <v>4</v>
      </c>
      <c r="B117" s="14">
        <v>36992</v>
      </c>
      <c r="C117" s="44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8"/>
      <c r="AA117" s="39">
        <f t="shared" si="1"/>
        <v>0</v>
      </c>
      <c r="AB117" s="12"/>
    </row>
    <row r="118" spans="1:28" ht="14.4" x14ac:dyDescent="0.3">
      <c r="A118" s="36">
        <v>4</v>
      </c>
      <c r="B118" s="14">
        <v>36993</v>
      </c>
      <c r="C118" s="44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8"/>
      <c r="AA118" s="39">
        <f t="shared" si="1"/>
        <v>0</v>
      </c>
      <c r="AB118" s="12"/>
    </row>
    <row r="119" spans="1:28" ht="14.4" x14ac:dyDescent="0.3">
      <c r="A119" s="36">
        <v>4</v>
      </c>
      <c r="B119" s="14">
        <v>36994</v>
      </c>
      <c r="C119" s="44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8"/>
      <c r="AA119" s="39">
        <f t="shared" si="1"/>
        <v>0</v>
      </c>
      <c r="AB119" s="12"/>
    </row>
    <row r="120" spans="1:28" ht="14.4" x14ac:dyDescent="0.3">
      <c r="A120" s="36">
        <v>4</v>
      </c>
      <c r="B120" s="14">
        <v>36995</v>
      </c>
      <c r="C120" s="44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8"/>
      <c r="AA120" s="39">
        <f t="shared" si="1"/>
        <v>0</v>
      </c>
      <c r="AB120" s="12"/>
    </row>
    <row r="121" spans="1:28" ht="14.4" x14ac:dyDescent="0.3">
      <c r="A121" s="36">
        <v>4</v>
      </c>
      <c r="B121" s="14">
        <v>36996</v>
      </c>
      <c r="C121" s="44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8"/>
      <c r="AA121" s="39">
        <f t="shared" si="1"/>
        <v>0</v>
      </c>
      <c r="AB121" s="12"/>
    </row>
    <row r="122" spans="1:28" ht="14.4" x14ac:dyDescent="0.3">
      <c r="A122" s="36">
        <v>4</v>
      </c>
      <c r="B122" s="14">
        <v>36997</v>
      </c>
      <c r="C122" s="44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8"/>
      <c r="AA122" s="39">
        <f t="shared" si="1"/>
        <v>0</v>
      </c>
      <c r="AB122" s="12"/>
    </row>
    <row r="123" spans="1:28" ht="14.4" x14ac:dyDescent="0.3">
      <c r="A123" s="36">
        <v>4</v>
      </c>
      <c r="B123" s="14">
        <v>36998</v>
      </c>
      <c r="C123" s="44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8"/>
      <c r="AA123" s="39">
        <f t="shared" si="1"/>
        <v>0</v>
      </c>
      <c r="AB123" s="12"/>
    </row>
    <row r="124" spans="1:28" ht="14.4" x14ac:dyDescent="0.3">
      <c r="A124" s="36">
        <v>4</v>
      </c>
      <c r="B124" s="14">
        <v>36999</v>
      </c>
      <c r="C124" s="44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8"/>
      <c r="AA124" s="39">
        <f t="shared" si="1"/>
        <v>0</v>
      </c>
      <c r="AB124" s="12"/>
    </row>
    <row r="125" spans="1:28" ht="14.4" x14ac:dyDescent="0.3">
      <c r="A125" s="36">
        <v>4</v>
      </c>
      <c r="B125" s="14">
        <v>37000</v>
      </c>
      <c r="C125" s="44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8"/>
      <c r="AA125" s="39">
        <f t="shared" si="1"/>
        <v>0</v>
      </c>
      <c r="AB125" s="12"/>
    </row>
    <row r="126" spans="1:28" ht="14.4" x14ac:dyDescent="0.3">
      <c r="A126" s="36">
        <v>4</v>
      </c>
      <c r="B126" s="14">
        <v>37001</v>
      </c>
      <c r="C126" s="44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8"/>
      <c r="AA126" s="39">
        <f t="shared" si="1"/>
        <v>0</v>
      </c>
      <c r="AB126" s="12"/>
    </row>
    <row r="127" spans="1:28" ht="14.4" x14ac:dyDescent="0.3">
      <c r="A127" s="36">
        <v>4</v>
      </c>
      <c r="B127" s="14">
        <v>37002</v>
      </c>
      <c r="C127" s="44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8"/>
      <c r="AA127" s="39">
        <f t="shared" si="1"/>
        <v>0</v>
      </c>
      <c r="AB127" s="12"/>
    </row>
    <row r="128" spans="1:28" ht="14.4" x14ac:dyDescent="0.3">
      <c r="A128" s="36">
        <v>4</v>
      </c>
      <c r="B128" s="14">
        <v>37003</v>
      </c>
      <c r="C128" s="44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8"/>
      <c r="AA128" s="39">
        <f t="shared" si="1"/>
        <v>0</v>
      </c>
      <c r="AB128" s="12"/>
    </row>
    <row r="129" spans="1:28" ht="14.4" x14ac:dyDescent="0.3">
      <c r="A129" s="36">
        <v>4</v>
      </c>
      <c r="B129" s="14">
        <v>37004</v>
      </c>
      <c r="C129" s="44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8"/>
      <c r="AA129" s="39">
        <f t="shared" si="1"/>
        <v>0</v>
      </c>
      <c r="AB129" s="12"/>
    </row>
    <row r="130" spans="1:28" ht="14.4" x14ac:dyDescent="0.3">
      <c r="A130" s="36">
        <v>4</v>
      </c>
      <c r="B130" s="14">
        <v>37005</v>
      </c>
      <c r="C130" s="44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8"/>
      <c r="AA130" s="39">
        <f t="shared" si="1"/>
        <v>0</v>
      </c>
      <c r="AB130" s="12"/>
    </row>
    <row r="131" spans="1:28" ht="14.4" x14ac:dyDescent="0.3">
      <c r="A131" s="36">
        <v>4</v>
      </c>
      <c r="B131" s="14">
        <v>37006</v>
      </c>
      <c r="C131" s="44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8"/>
      <c r="AA131" s="39">
        <f t="shared" si="1"/>
        <v>0</v>
      </c>
      <c r="AB131" s="12"/>
    </row>
    <row r="132" spans="1:28" ht="14.4" x14ac:dyDescent="0.3">
      <c r="A132" s="36">
        <v>4</v>
      </c>
      <c r="B132" s="14">
        <v>37007</v>
      </c>
      <c r="C132" s="44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8"/>
      <c r="AA132" s="39">
        <f t="shared" si="1"/>
        <v>0</v>
      </c>
      <c r="AB132" s="12"/>
    </row>
    <row r="133" spans="1:28" ht="14.4" x14ac:dyDescent="0.3">
      <c r="A133" s="36">
        <v>4</v>
      </c>
      <c r="B133" s="14">
        <v>37008</v>
      </c>
      <c r="C133" s="44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8"/>
      <c r="AA133" s="39">
        <f t="shared" si="1"/>
        <v>0</v>
      </c>
      <c r="AB133" s="12"/>
    </row>
    <row r="134" spans="1:28" ht="14.4" x14ac:dyDescent="0.3">
      <c r="A134" s="36">
        <v>4</v>
      </c>
      <c r="B134" s="14">
        <v>37009</v>
      </c>
      <c r="C134" s="44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8"/>
      <c r="AA134" s="39">
        <f t="shared" si="1"/>
        <v>0</v>
      </c>
      <c r="AB134" s="12"/>
    </row>
    <row r="135" spans="1:28" ht="14.4" x14ac:dyDescent="0.3">
      <c r="A135" s="36">
        <v>4</v>
      </c>
      <c r="B135" s="14">
        <v>37010</v>
      </c>
      <c r="C135" s="44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8"/>
      <c r="AA135" s="39">
        <f t="shared" si="1"/>
        <v>0</v>
      </c>
      <c r="AB135" s="12"/>
    </row>
    <row r="136" spans="1:28" ht="14.4" x14ac:dyDescent="0.3">
      <c r="A136" s="36">
        <v>4</v>
      </c>
      <c r="B136" s="15">
        <v>37011</v>
      </c>
      <c r="C136" s="50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40">
        <f t="shared" si="1"/>
        <v>0</v>
      </c>
      <c r="AB136" s="12"/>
    </row>
    <row r="137" spans="1:28" ht="14.4" x14ac:dyDescent="0.3">
      <c r="A137" s="36">
        <v>5</v>
      </c>
      <c r="B137" s="14">
        <v>37012</v>
      </c>
      <c r="C137" s="44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8"/>
      <c r="AA137" s="39">
        <f t="shared" si="1"/>
        <v>0</v>
      </c>
      <c r="AB137" s="12"/>
    </row>
    <row r="138" spans="1:28" ht="14.4" x14ac:dyDescent="0.3">
      <c r="A138" s="36">
        <v>5</v>
      </c>
      <c r="B138" s="14">
        <v>37013</v>
      </c>
      <c r="C138" s="44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8"/>
      <c r="AA138" s="39">
        <f t="shared" si="1"/>
        <v>0</v>
      </c>
      <c r="AB138" s="12"/>
    </row>
    <row r="139" spans="1:28" ht="14.4" x14ac:dyDescent="0.3">
      <c r="A139" s="36">
        <v>5</v>
      </c>
      <c r="B139" s="14">
        <v>37014</v>
      </c>
      <c r="C139" s="44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8"/>
      <c r="AA139" s="39">
        <f t="shared" si="1"/>
        <v>0</v>
      </c>
      <c r="AB139" s="12"/>
    </row>
    <row r="140" spans="1:28" ht="14.4" x14ac:dyDescent="0.3">
      <c r="A140" s="36">
        <v>5</v>
      </c>
      <c r="B140" s="14">
        <v>37015</v>
      </c>
      <c r="C140" s="44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8"/>
      <c r="AA140" s="39">
        <f t="shared" si="1"/>
        <v>0</v>
      </c>
      <c r="AB140" s="12"/>
    </row>
    <row r="141" spans="1:28" ht="14.4" x14ac:dyDescent="0.3">
      <c r="A141" s="36">
        <v>5</v>
      </c>
      <c r="B141" s="14">
        <v>37016</v>
      </c>
      <c r="C141" s="44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8"/>
      <c r="AA141" s="39">
        <f t="shared" si="1"/>
        <v>0</v>
      </c>
      <c r="AB141" s="12"/>
    </row>
    <row r="142" spans="1:28" ht="14.4" x14ac:dyDescent="0.3">
      <c r="A142" s="36">
        <v>5</v>
      </c>
      <c r="B142" s="14">
        <v>37017</v>
      </c>
      <c r="C142" s="44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8"/>
      <c r="AA142" s="39">
        <f t="shared" si="1"/>
        <v>0</v>
      </c>
      <c r="AB142" s="12"/>
    </row>
    <row r="143" spans="1:28" ht="14.4" x14ac:dyDescent="0.3">
      <c r="A143" s="36">
        <v>5</v>
      </c>
      <c r="B143" s="14">
        <v>37018</v>
      </c>
      <c r="C143" s="44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8"/>
      <c r="AA143" s="39">
        <f t="shared" si="1"/>
        <v>0</v>
      </c>
      <c r="AB143" s="12"/>
    </row>
    <row r="144" spans="1:28" ht="14.4" x14ac:dyDescent="0.3">
      <c r="A144" s="36">
        <v>5</v>
      </c>
      <c r="B144" s="14">
        <v>37019</v>
      </c>
      <c r="C144" s="44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8"/>
      <c r="AA144" s="39">
        <f t="shared" si="1"/>
        <v>0</v>
      </c>
      <c r="AB144" s="12"/>
    </row>
    <row r="145" spans="1:28" ht="14.4" x14ac:dyDescent="0.3">
      <c r="A145" s="36">
        <v>5</v>
      </c>
      <c r="B145" s="14">
        <v>37020</v>
      </c>
      <c r="C145" s="44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8"/>
      <c r="AA145" s="39">
        <f t="shared" ref="AA145:AA208" si="2">SUM(C145:Z145)</f>
        <v>0</v>
      </c>
      <c r="AB145" s="12"/>
    </row>
    <row r="146" spans="1:28" ht="14.4" x14ac:dyDescent="0.3">
      <c r="A146" s="36">
        <v>5</v>
      </c>
      <c r="B146" s="14">
        <v>37021</v>
      </c>
      <c r="C146" s="44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8"/>
      <c r="AA146" s="39">
        <f t="shared" si="2"/>
        <v>0</v>
      </c>
      <c r="AB146" s="12"/>
    </row>
    <row r="147" spans="1:28" ht="14.4" x14ac:dyDescent="0.3">
      <c r="A147" s="36">
        <v>5</v>
      </c>
      <c r="B147" s="14">
        <v>37022</v>
      </c>
      <c r="C147" s="44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  <c r="AA147" s="39">
        <f t="shared" si="2"/>
        <v>0</v>
      </c>
      <c r="AB147" s="12"/>
    </row>
    <row r="148" spans="1:28" ht="14.4" x14ac:dyDescent="0.3">
      <c r="A148" s="36">
        <v>5</v>
      </c>
      <c r="B148" s="14">
        <v>37023</v>
      </c>
      <c r="C148" s="44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8"/>
      <c r="AA148" s="39">
        <f t="shared" si="2"/>
        <v>0</v>
      </c>
      <c r="AB148" s="12"/>
    </row>
    <row r="149" spans="1:28" ht="14.4" x14ac:dyDescent="0.3">
      <c r="A149" s="36">
        <v>5</v>
      </c>
      <c r="B149" s="14">
        <v>37024</v>
      </c>
      <c r="C149" s="44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8"/>
      <c r="AA149" s="39">
        <f t="shared" si="2"/>
        <v>0</v>
      </c>
      <c r="AB149" s="12"/>
    </row>
    <row r="150" spans="1:28" ht="14.4" x14ac:dyDescent="0.3">
      <c r="A150" s="36">
        <v>5</v>
      </c>
      <c r="B150" s="14">
        <v>37025</v>
      </c>
      <c r="C150" s="44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8"/>
      <c r="AA150" s="39">
        <f t="shared" si="2"/>
        <v>0</v>
      </c>
      <c r="AB150" s="12"/>
    </row>
    <row r="151" spans="1:28" ht="14.4" x14ac:dyDescent="0.3">
      <c r="A151" s="36">
        <v>5</v>
      </c>
      <c r="B151" s="14">
        <v>37026</v>
      </c>
      <c r="C151" s="44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8"/>
      <c r="AA151" s="39">
        <f t="shared" si="2"/>
        <v>0</v>
      </c>
      <c r="AB151" s="12"/>
    </row>
    <row r="152" spans="1:28" ht="14.4" x14ac:dyDescent="0.3">
      <c r="A152" s="36">
        <v>5</v>
      </c>
      <c r="B152" s="14">
        <v>37027</v>
      </c>
      <c r="C152" s="44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8"/>
      <c r="AA152" s="39">
        <f t="shared" si="2"/>
        <v>0</v>
      </c>
      <c r="AB152" s="12"/>
    </row>
    <row r="153" spans="1:28" ht="14.4" x14ac:dyDescent="0.3">
      <c r="A153" s="36">
        <v>5</v>
      </c>
      <c r="B153" s="14">
        <v>37028</v>
      </c>
      <c r="C153" s="44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8"/>
      <c r="AA153" s="39">
        <f t="shared" si="2"/>
        <v>0</v>
      </c>
      <c r="AB153" s="12"/>
    </row>
    <row r="154" spans="1:28" ht="14.4" x14ac:dyDescent="0.3">
      <c r="A154" s="36">
        <v>5</v>
      </c>
      <c r="B154" s="14">
        <v>37029</v>
      </c>
      <c r="C154" s="44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8"/>
      <c r="AA154" s="39">
        <f t="shared" si="2"/>
        <v>0</v>
      </c>
      <c r="AB154" s="12"/>
    </row>
    <row r="155" spans="1:28" ht="14.4" x14ac:dyDescent="0.3">
      <c r="A155" s="36">
        <v>5</v>
      </c>
      <c r="B155" s="14">
        <v>37030</v>
      </c>
      <c r="C155" s="44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8"/>
      <c r="AA155" s="39">
        <f t="shared" si="2"/>
        <v>0</v>
      </c>
      <c r="AB155" s="12"/>
    </row>
    <row r="156" spans="1:28" ht="14.4" x14ac:dyDescent="0.3">
      <c r="A156" s="36">
        <v>5</v>
      </c>
      <c r="B156" s="14">
        <v>37031</v>
      </c>
      <c r="C156" s="44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8"/>
      <c r="AA156" s="39">
        <f t="shared" si="2"/>
        <v>0</v>
      </c>
      <c r="AB156" s="12"/>
    </row>
    <row r="157" spans="1:28" ht="14.4" x14ac:dyDescent="0.3">
      <c r="A157" s="36">
        <v>5</v>
      </c>
      <c r="B157" s="14">
        <v>37032</v>
      </c>
      <c r="C157" s="44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8"/>
      <c r="AA157" s="39">
        <f t="shared" si="2"/>
        <v>0</v>
      </c>
      <c r="AB157" s="12"/>
    </row>
    <row r="158" spans="1:28" ht="14.4" x14ac:dyDescent="0.3">
      <c r="A158" s="36">
        <v>5</v>
      </c>
      <c r="B158" s="14">
        <v>37033</v>
      </c>
      <c r="C158" s="44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8"/>
      <c r="AA158" s="39">
        <f t="shared" si="2"/>
        <v>0</v>
      </c>
      <c r="AB158" s="12"/>
    </row>
    <row r="159" spans="1:28" ht="14.4" x14ac:dyDescent="0.3">
      <c r="A159" s="36">
        <v>5</v>
      </c>
      <c r="B159" s="14">
        <v>37034</v>
      </c>
      <c r="C159" s="44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8"/>
      <c r="AA159" s="39">
        <f t="shared" si="2"/>
        <v>0</v>
      </c>
      <c r="AB159" s="12"/>
    </row>
    <row r="160" spans="1:28" ht="14.4" x14ac:dyDescent="0.3">
      <c r="A160" s="36">
        <v>5</v>
      </c>
      <c r="B160" s="14">
        <v>37035</v>
      </c>
      <c r="C160" s="44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8"/>
      <c r="AA160" s="39">
        <f t="shared" si="2"/>
        <v>0</v>
      </c>
      <c r="AB160" s="12"/>
    </row>
    <row r="161" spans="1:28" ht="14.4" x14ac:dyDescent="0.3">
      <c r="A161" s="36">
        <v>5</v>
      </c>
      <c r="B161" s="14">
        <v>37036</v>
      </c>
      <c r="C161" s="44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8"/>
      <c r="AA161" s="39">
        <f t="shared" si="2"/>
        <v>0</v>
      </c>
      <c r="AB161" s="12"/>
    </row>
    <row r="162" spans="1:28" ht="14.4" x14ac:dyDescent="0.3">
      <c r="A162" s="36">
        <v>5</v>
      </c>
      <c r="B162" s="14">
        <v>37037</v>
      </c>
      <c r="C162" s="44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8"/>
      <c r="AA162" s="39">
        <f t="shared" si="2"/>
        <v>0</v>
      </c>
      <c r="AB162" s="12"/>
    </row>
    <row r="163" spans="1:28" ht="14.4" x14ac:dyDescent="0.3">
      <c r="A163" s="36">
        <v>5</v>
      </c>
      <c r="B163" s="14">
        <v>37038</v>
      </c>
      <c r="C163" s="44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8"/>
      <c r="AA163" s="39">
        <f t="shared" si="2"/>
        <v>0</v>
      </c>
      <c r="AB163" s="12"/>
    </row>
    <row r="164" spans="1:28" ht="14.4" x14ac:dyDescent="0.3">
      <c r="A164" s="36">
        <v>5</v>
      </c>
      <c r="B164" s="14">
        <v>37039</v>
      </c>
      <c r="C164" s="44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8"/>
      <c r="AA164" s="39">
        <f t="shared" si="2"/>
        <v>0</v>
      </c>
      <c r="AB164" s="12"/>
    </row>
    <row r="165" spans="1:28" ht="14.4" x14ac:dyDescent="0.3">
      <c r="A165" s="36">
        <v>5</v>
      </c>
      <c r="B165" s="14">
        <v>37040</v>
      </c>
      <c r="C165" s="44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8"/>
      <c r="AA165" s="39">
        <f t="shared" si="2"/>
        <v>0</v>
      </c>
      <c r="AB165" s="12"/>
    </row>
    <row r="166" spans="1:28" ht="14.4" x14ac:dyDescent="0.3">
      <c r="A166" s="36">
        <v>5</v>
      </c>
      <c r="B166" s="14">
        <v>37041</v>
      </c>
      <c r="C166" s="44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8"/>
      <c r="AA166" s="39">
        <f t="shared" si="2"/>
        <v>0</v>
      </c>
      <c r="AB166" s="12"/>
    </row>
    <row r="167" spans="1:28" ht="14.4" x14ac:dyDescent="0.3">
      <c r="A167" s="36">
        <v>5</v>
      </c>
      <c r="B167" s="15">
        <v>37042</v>
      </c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2"/>
      <c r="AA167" s="40">
        <f t="shared" si="2"/>
        <v>0</v>
      </c>
      <c r="AB167" s="12"/>
    </row>
    <row r="168" spans="1:28" ht="14.4" x14ac:dyDescent="0.3">
      <c r="A168" s="36">
        <v>6</v>
      </c>
      <c r="B168" s="14">
        <v>37043</v>
      </c>
      <c r="C168" s="44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8"/>
      <c r="AA168" s="39">
        <f t="shared" si="2"/>
        <v>0</v>
      </c>
      <c r="AB168" s="12"/>
    </row>
    <row r="169" spans="1:28" ht="14.4" x14ac:dyDescent="0.3">
      <c r="A169" s="36">
        <v>6</v>
      </c>
      <c r="B169" s="14">
        <v>37044</v>
      </c>
      <c r="C169" s="44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8"/>
      <c r="AA169" s="39">
        <f t="shared" si="2"/>
        <v>0</v>
      </c>
      <c r="AB169" s="12"/>
    </row>
    <row r="170" spans="1:28" ht="14.4" x14ac:dyDescent="0.3">
      <c r="A170" s="36">
        <v>6</v>
      </c>
      <c r="B170" s="14">
        <v>37045</v>
      </c>
      <c r="C170" s="44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8"/>
      <c r="AA170" s="39">
        <f t="shared" si="2"/>
        <v>0</v>
      </c>
      <c r="AB170" s="12"/>
    </row>
    <row r="171" spans="1:28" ht="14.4" x14ac:dyDescent="0.3">
      <c r="A171" s="36">
        <v>6</v>
      </c>
      <c r="B171" s="14">
        <v>37046</v>
      </c>
      <c r="C171" s="44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8"/>
      <c r="AA171" s="39">
        <f t="shared" si="2"/>
        <v>0</v>
      </c>
      <c r="AB171" s="12"/>
    </row>
    <row r="172" spans="1:28" ht="14.4" x14ac:dyDescent="0.3">
      <c r="A172" s="36">
        <v>6</v>
      </c>
      <c r="B172" s="14">
        <v>37047</v>
      </c>
      <c r="C172" s="44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8"/>
      <c r="AA172" s="39">
        <f t="shared" si="2"/>
        <v>0</v>
      </c>
      <c r="AB172" s="12"/>
    </row>
    <row r="173" spans="1:28" ht="14.4" x14ac:dyDescent="0.3">
      <c r="A173" s="36">
        <v>6</v>
      </c>
      <c r="B173" s="14">
        <v>37048</v>
      </c>
      <c r="C173" s="44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8"/>
      <c r="AA173" s="39">
        <f t="shared" si="2"/>
        <v>0</v>
      </c>
      <c r="AB173" s="12"/>
    </row>
    <row r="174" spans="1:28" ht="14.4" x14ac:dyDescent="0.3">
      <c r="A174" s="36">
        <v>6</v>
      </c>
      <c r="B174" s="14">
        <v>37049</v>
      </c>
      <c r="C174" s="44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8"/>
      <c r="AA174" s="39">
        <f t="shared" si="2"/>
        <v>0</v>
      </c>
      <c r="AB174" s="12"/>
    </row>
    <row r="175" spans="1:28" ht="14.4" x14ac:dyDescent="0.3">
      <c r="A175" s="36">
        <v>6</v>
      </c>
      <c r="B175" s="14">
        <v>37050</v>
      </c>
      <c r="C175" s="44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8"/>
      <c r="AA175" s="39">
        <f t="shared" si="2"/>
        <v>0</v>
      </c>
      <c r="AB175" s="12"/>
    </row>
    <row r="176" spans="1:28" ht="14.4" x14ac:dyDescent="0.3">
      <c r="A176" s="36">
        <v>6</v>
      </c>
      <c r="B176" s="14">
        <v>37051</v>
      </c>
      <c r="C176" s="44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8"/>
      <c r="AA176" s="39">
        <f t="shared" si="2"/>
        <v>0</v>
      </c>
      <c r="AB176" s="12"/>
    </row>
    <row r="177" spans="1:28" ht="14.4" x14ac:dyDescent="0.3">
      <c r="A177" s="36">
        <v>6</v>
      </c>
      <c r="B177" s="14">
        <v>37052</v>
      </c>
      <c r="C177" s="44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8"/>
      <c r="AA177" s="39">
        <f t="shared" si="2"/>
        <v>0</v>
      </c>
      <c r="AB177" s="12"/>
    </row>
    <row r="178" spans="1:28" ht="14.4" x14ac:dyDescent="0.3">
      <c r="A178" s="36">
        <v>6</v>
      </c>
      <c r="B178" s="14">
        <v>37053</v>
      </c>
      <c r="C178" s="44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8"/>
      <c r="AA178" s="39">
        <f t="shared" si="2"/>
        <v>0</v>
      </c>
      <c r="AB178" s="12"/>
    </row>
    <row r="179" spans="1:28" ht="14.4" x14ac:dyDescent="0.3">
      <c r="A179" s="36">
        <v>6</v>
      </c>
      <c r="B179" s="14">
        <v>37054</v>
      </c>
      <c r="C179" s="44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8"/>
      <c r="AA179" s="39">
        <f t="shared" si="2"/>
        <v>0</v>
      </c>
      <c r="AB179" s="12"/>
    </row>
    <row r="180" spans="1:28" ht="14.4" x14ac:dyDescent="0.3">
      <c r="A180" s="36">
        <v>6</v>
      </c>
      <c r="B180" s="14">
        <v>37055</v>
      </c>
      <c r="C180" s="44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8"/>
      <c r="AA180" s="39">
        <f t="shared" si="2"/>
        <v>0</v>
      </c>
      <c r="AB180" s="12"/>
    </row>
    <row r="181" spans="1:28" ht="14.4" x14ac:dyDescent="0.3">
      <c r="A181" s="36">
        <v>6</v>
      </c>
      <c r="B181" s="14">
        <v>37056</v>
      </c>
      <c r="C181" s="44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8"/>
      <c r="AA181" s="39">
        <f t="shared" si="2"/>
        <v>0</v>
      </c>
      <c r="AB181" s="12"/>
    </row>
    <row r="182" spans="1:28" ht="14.4" x14ac:dyDescent="0.3">
      <c r="A182" s="36">
        <v>6</v>
      </c>
      <c r="B182" s="14">
        <v>37057</v>
      </c>
      <c r="C182" s="44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8"/>
      <c r="AA182" s="39">
        <f t="shared" si="2"/>
        <v>0</v>
      </c>
      <c r="AB182" s="12"/>
    </row>
    <row r="183" spans="1:28" ht="14.4" x14ac:dyDescent="0.3">
      <c r="A183" s="36">
        <v>6</v>
      </c>
      <c r="B183" s="14">
        <v>37058</v>
      </c>
      <c r="C183" s="44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8"/>
      <c r="AA183" s="39">
        <f t="shared" si="2"/>
        <v>0</v>
      </c>
      <c r="AB183" s="12"/>
    </row>
    <row r="184" spans="1:28" ht="14.4" x14ac:dyDescent="0.3">
      <c r="A184" s="36">
        <v>6</v>
      </c>
      <c r="B184" s="14">
        <v>37059</v>
      </c>
      <c r="C184" s="44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  <c r="AA184" s="39">
        <f t="shared" si="2"/>
        <v>0</v>
      </c>
      <c r="AB184" s="12"/>
    </row>
    <row r="185" spans="1:28" ht="14.4" x14ac:dyDescent="0.3">
      <c r="A185" s="36">
        <v>6</v>
      </c>
      <c r="B185" s="14">
        <v>37060</v>
      </c>
      <c r="C185" s="44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8"/>
      <c r="AA185" s="39">
        <f t="shared" si="2"/>
        <v>0</v>
      </c>
      <c r="AB185" s="12"/>
    </row>
    <row r="186" spans="1:28" ht="14.4" x14ac:dyDescent="0.3">
      <c r="A186" s="36">
        <v>6</v>
      </c>
      <c r="B186" s="14">
        <v>37061</v>
      </c>
      <c r="C186" s="44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8"/>
      <c r="AA186" s="39">
        <f t="shared" si="2"/>
        <v>0</v>
      </c>
      <c r="AB186" s="12"/>
    </row>
    <row r="187" spans="1:28" ht="14.4" x14ac:dyDescent="0.3">
      <c r="A187" s="36">
        <v>6</v>
      </c>
      <c r="B187" s="14">
        <v>37062</v>
      </c>
      <c r="C187" s="44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8"/>
      <c r="AA187" s="39">
        <f t="shared" si="2"/>
        <v>0</v>
      </c>
      <c r="AB187" s="12"/>
    </row>
    <row r="188" spans="1:28" ht="14.4" x14ac:dyDescent="0.3">
      <c r="A188" s="36">
        <v>6</v>
      </c>
      <c r="B188" s="14">
        <v>37063</v>
      </c>
      <c r="C188" s="44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8"/>
      <c r="AA188" s="39">
        <f t="shared" si="2"/>
        <v>0</v>
      </c>
      <c r="AB188" s="12"/>
    </row>
    <row r="189" spans="1:28" ht="14.4" x14ac:dyDescent="0.3">
      <c r="A189" s="36">
        <v>6</v>
      </c>
      <c r="B189" s="14">
        <v>37064</v>
      </c>
      <c r="C189" s="44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8"/>
      <c r="AA189" s="39">
        <f t="shared" si="2"/>
        <v>0</v>
      </c>
      <c r="AB189" s="12"/>
    </row>
    <row r="190" spans="1:28" ht="14.4" x14ac:dyDescent="0.3">
      <c r="A190" s="36">
        <v>6</v>
      </c>
      <c r="B190" s="14">
        <v>37065</v>
      </c>
      <c r="C190" s="44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8"/>
      <c r="AA190" s="39">
        <f t="shared" si="2"/>
        <v>0</v>
      </c>
      <c r="AB190" s="12"/>
    </row>
    <row r="191" spans="1:28" ht="14.4" x14ac:dyDescent="0.3">
      <c r="A191" s="36">
        <v>6</v>
      </c>
      <c r="B191" s="14">
        <v>37066</v>
      </c>
      <c r="C191" s="44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8"/>
      <c r="AA191" s="39">
        <f t="shared" si="2"/>
        <v>0</v>
      </c>
      <c r="AB191" s="12"/>
    </row>
    <row r="192" spans="1:28" ht="14.4" x14ac:dyDescent="0.3">
      <c r="A192" s="36">
        <v>6</v>
      </c>
      <c r="B192" s="14">
        <v>37067</v>
      </c>
      <c r="C192" s="44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8"/>
      <c r="AA192" s="39">
        <f t="shared" si="2"/>
        <v>0</v>
      </c>
      <c r="AB192" s="12"/>
    </row>
    <row r="193" spans="1:28" ht="14.4" x14ac:dyDescent="0.3">
      <c r="A193" s="36">
        <v>6</v>
      </c>
      <c r="B193" s="14">
        <v>37068</v>
      </c>
      <c r="C193" s="44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8"/>
      <c r="AA193" s="39">
        <f t="shared" si="2"/>
        <v>0</v>
      </c>
      <c r="AB193" s="12"/>
    </row>
    <row r="194" spans="1:28" ht="14.4" x14ac:dyDescent="0.3">
      <c r="A194" s="36">
        <v>6</v>
      </c>
      <c r="B194" s="14">
        <v>37069</v>
      </c>
      <c r="C194" s="44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8"/>
      <c r="AA194" s="39">
        <f t="shared" si="2"/>
        <v>0</v>
      </c>
      <c r="AB194" s="12"/>
    </row>
    <row r="195" spans="1:28" ht="14.4" x14ac:dyDescent="0.3">
      <c r="A195" s="36">
        <v>6</v>
      </c>
      <c r="B195" s="14">
        <v>37070</v>
      </c>
      <c r="C195" s="44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8"/>
      <c r="AA195" s="39">
        <f t="shared" si="2"/>
        <v>0</v>
      </c>
      <c r="AB195" s="12"/>
    </row>
    <row r="196" spans="1:28" ht="14.4" x14ac:dyDescent="0.3">
      <c r="A196" s="36">
        <v>6</v>
      </c>
      <c r="B196" s="14">
        <v>37071</v>
      </c>
      <c r="C196" s="44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8"/>
      <c r="AA196" s="39">
        <f t="shared" si="2"/>
        <v>0</v>
      </c>
      <c r="AB196" s="12"/>
    </row>
    <row r="197" spans="1:28" ht="14.4" x14ac:dyDescent="0.3">
      <c r="A197" s="36">
        <v>6</v>
      </c>
      <c r="B197" s="15">
        <v>37072</v>
      </c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2"/>
      <c r="AA197" s="40">
        <f t="shared" si="2"/>
        <v>0</v>
      </c>
      <c r="AB197" s="12"/>
    </row>
    <row r="198" spans="1:28" ht="14.4" x14ac:dyDescent="0.3">
      <c r="A198" s="36">
        <v>7</v>
      </c>
      <c r="B198" s="14">
        <v>37073</v>
      </c>
      <c r="C198" s="44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8"/>
      <c r="AA198" s="39">
        <f t="shared" si="2"/>
        <v>0</v>
      </c>
      <c r="AB198" s="12"/>
    </row>
    <row r="199" spans="1:28" ht="14.4" x14ac:dyDescent="0.3">
      <c r="A199" s="36">
        <v>7</v>
      </c>
      <c r="B199" s="14">
        <v>37074</v>
      </c>
      <c r="C199" s="44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8"/>
      <c r="AA199" s="39">
        <f t="shared" si="2"/>
        <v>0</v>
      </c>
      <c r="AB199" s="12"/>
    </row>
    <row r="200" spans="1:28" ht="14.4" x14ac:dyDescent="0.3">
      <c r="A200" s="36">
        <v>7</v>
      </c>
      <c r="B200" s="14">
        <v>37075</v>
      </c>
      <c r="C200" s="44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8"/>
      <c r="AA200" s="39">
        <f t="shared" si="2"/>
        <v>0</v>
      </c>
      <c r="AB200" s="12"/>
    </row>
    <row r="201" spans="1:28" ht="14.4" x14ac:dyDescent="0.3">
      <c r="A201" s="36">
        <v>7</v>
      </c>
      <c r="B201" s="14">
        <v>37076</v>
      </c>
      <c r="C201" s="44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8"/>
      <c r="AA201" s="39">
        <f t="shared" si="2"/>
        <v>0</v>
      </c>
      <c r="AB201" s="12"/>
    </row>
    <row r="202" spans="1:28" ht="14.4" x14ac:dyDescent="0.3">
      <c r="A202" s="36">
        <v>7</v>
      </c>
      <c r="B202" s="14">
        <v>37077</v>
      </c>
      <c r="C202" s="44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8"/>
      <c r="AA202" s="39">
        <f t="shared" si="2"/>
        <v>0</v>
      </c>
      <c r="AB202" s="12"/>
    </row>
    <row r="203" spans="1:28" ht="14.4" x14ac:dyDescent="0.3">
      <c r="A203" s="36">
        <v>7</v>
      </c>
      <c r="B203" s="14">
        <v>37078</v>
      </c>
      <c r="C203" s="44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8"/>
      <c r="AA203" s="39">
        <f t="shared" si="2"/>
        <v>0</v>
      </c>
      <c r="AB203" s="12"/>
    </row>
    <row r="204" spans="1:28" ht="14.4" x14ac:dyDescent="0.3">
      <c r="A204" s="36">
        <v>7</v>
      </c>
      <c r="B204" s="14">
        <v>37079</v>
      </c>
      <c r="C204" s="44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8"/>
      <c r="AA204" s="39">
        <f t="shared" si="2"/>
        <v>0</v>
      </c>
      <c r="AB204" s="12"/>
    </row>
    <row r="205" spans="1:28" ht="14.4" x14ac:dyDescent="0.3">
      <c r="A205" s="36">
        <v>7</v>
      </c>
      <c r="B205" s="14">
        <v>37080</v>
      </c>
      <c r="C205" s="44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8"/>
      <c r="AA205" s="39">
        <f t="shared" si="2"/>
        <v>0</v>
      </c>
      <c r="AB205" s="12"/>
    </row>
    <row r="206" spans="1:28" ht="14.4" x14ac:dyDescent="0.3">
      <c r="A206" s="36">
        <v>7</v>
      </c>
      <c r="B206" s="14">
        <v>37081</v>
      </c>
      <c r="C206" s="44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8"/>
      <c r="AA206" s="39">
        <f t="shared" si="2"/>
        <v>0</v>
      </c>
      <c r="AB206" s="12"/>
    </row>
    <row r="207" spans="1:28" ht="14.4" x14ac:dyDescent="0.3">
      <c r="A207" s="36">
        <v>7</v>
      </c>
      <c r="B207" s="14">
        <v>37082</v>
      </c>
      <c r="C207" s="44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8"/>
      <c r="AA207" s="39">
        <f t="shared" si="2"/>
        <v>0</v>
      </c>
      <c r="AB207" s="12"/>
    </row>
    <row r="208" spans="1:28" ht="14.4" x14ac:dyDescent="0.3">
      <c r="A208" s="36">
        <v>7</v>
      </c>
      <c r="B208" s="14">
        <v>37083</v>
      </c>
      <c r="C208" s="44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8"/>
      <c r="AA208" s="39">
        <f t="shared" si="2"/>
        <v>0</v>
      </c>
      <c r="AB208" s="12"/>
    </row>
    <row r="209" spans="1:28" ht="14.4" x14ac:dyDescent="0.3">
      <c r="A209" s="36">
        <v>7</v>
      </c>
      <c r="B209" s="14">
        <v>37084</v>
      </c>
      <c r="C209" s="44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8"/>
      <c r="AA209" s="39">
        <f t="shared" ref="AA209:AA272" si="3">SUM(C209:Z209)</f>
        <v>0</v>
      </c>
      <c r="AB209" s="12"/>
    </row>
    <row r="210" spans="1:28" ht="14.4" x14ac:dyDescent="0.3">
      <c r="A210" s="36">
        <v>7</v>
      </c>
      <c r="B210" s="14">
        <v>37085</v>
      </c>
      <c r="C210" s="44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8"/>
      <c r="AA210" s="39">
        <f t="shared" si="3"/>
        <v>0</v>
      </c>
      <c r="AB210" s="12"/>
    </row>
    <row r="211" spans="1:28" ht="14.4" x14ac:dyDescent="0.3">
      <c r="A211" s="36">
        <v>7</v>
      </c>
      <c r="B211" s="14">
        <v>37086</v>
      </c>
      <c r="C211" s="44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8"/>
      <c r="AA211" s="39">
        <f t="shared" si="3"/>
        <v>0</v>
      </c>
      <c r="AB211" s="12"/>
    </row>
    <row r="212" spans="1:28" ht="14.4" x14ac:dyDescent="0.3">
      <c r="A212" s="36">
        <v>7</v>
      </c>
      <c r="B212" s="14">
        <v>37087</v>
      </c>
      <c r="C212" s="44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8"/>
      <c r="AA212" s="39">
        <f t="shared" si="3"/>
        <v>0</v>
      </c>
      <c r="AB212" s="12"/>
    </row>
    <row r="213" spans="1:28" ht="14.4" x14ac:dyDescent="0.3">
      <c r="A213" s="36">
        <v>7</v>
      </c>
      <c r="B213" s="14">
        <v>37088</v>
      </c>
      <c r="C213" s="44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8"/>
      <c r="AA213" s="39">
        <f t="shared" si="3"/>
        <v>0</v>
      </c>
      <c r="AB213" s="12"/>
    </row>
    <row r="214" spans="1:28" ht="14.4" x14ac:dyDescent="0.3">
      <c r="A214" s="36">
        <v>7</v>
      </c>
      <c r="B214" s="14">
        <v>37089</v>
      </c>
      <c r="C214" s="44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8"/>
      <c r="AA214" s="39">
        <f t="shared" si="3"/>
        <v>0</v>
      </c>
      <c r="AB214" s="12"/>
    </row>
    <row r="215" spans="1:28" ht="14.4" x14ac:dyDescent="0.3">
      <c r="A215" s="36">
        <v>7</v>
      </c>
      <c r="B215" s="14">
        <v>37090</v>
      </c>
      <c r="C215" s="44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8"/>
      <c r="AA215" s="39">
        <f t="shared" si="3"/>
        <v>0</v>
      </c>
      <c r="AB215" s="12"/>
    </row>
    <row r="216" spans="1:28" ht="14.4" x14ac:dyDescent="0.3">
      <c r="A216" s="36">
        <v>7</v>
      </c>
      <c r="B216" s="14">
        <v>37091</v>
      </c>
      <c r="C216" s="44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8"/>
      <c r="AA216" s="39">
        <f t="shared" si="3"/>
        <v>0</v>
      </c>
      <c r="AB216" s="12"/>
    </row>
    <row r="217" spans="1:28" ht="14.4" x14ac:dyDescent="0.3">
      <c r="A217" s="36">
        <v>7</v>
      </c>
      <c r="B217" s="14">
        <v>37092</v>
      </c>
      <c r="C217" s="44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8"/>
      <c r="AA217" s="39">
        <f t="shared" si="3"/>
        <v>0</v>
      </c>
      <c r="AB217" s="12"/>
    </row>
    <row r="218" spans="1:28" ht="14.4" x14ac:dyDescent="0.3">
      <c r="A218" s="36">
        <v>7</v>
      </c>
      <c r="B218" s="14">
        <v>37093</v>
      </c>
      <c r="C218" s="44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8"/>
      <c r="AA218" s="39">
        <f t="shared" si="3"/>
        <v>0</v>
      </c>
      <c r="AB218" s="12"/>
    </row>
    <row r="219" spans="1:28" ht="14.4" x14ac:dyDescent="0.3">
      <c r="A219" s="36">
        <v>7</v>
      </c>
      <c r="B219" s="14">
        <v>37094</v>
      </c>
      <c r="C219" s="44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8"/>
      <c r="AA219" s="39">
        <f t="shared" si="3"/>
        <v>0</v>
      </c>
      <c r="AB219" s="12"/>
    </row>
    <row r="220" spans="1:28" ht="14.4" x14ac:dyDescent="0.3">
      <c r="A220" s="36">
        <v>7</v>
      </c>
      <c r="B220" s="14">
        <v>37095</v>
      </c>
      <c r="C220" s="44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8"/>
      <c r="AA220" s="39">
        <f t="shared" si="3"/>
        <v>0</v>
      </c>
      <c r="AB220" s="12"/>
    </row>
    <row r="221" spans="1:28" ht="14.4" x14ac:dyDescent="0.3">
      <c r="A221" s="36">
        <v>7</v>
      </c>
      <c r="B221" s="14">
        <v>37096</v>
      </c>
      <c r="C221" s="44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8"/>
      <c r="AA221" s="39">
        <f t="shared" si="3"/>
        <v>0</v>
      </c>
      <c r="AB221" s="12"/>
    </row>
    <row r="222" spans="1:28" ht="14.4" x14ac:dyDescent="0.3">
      <c r="A222" s="36">
        <v>7</v>
      </c>
      <c r="B222" s="14">
        <v>37097</v>
      </c>
      <c r="C222" s="44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8"/>
      <c r="AA222" s="39">
        <f t="shared" si="3"/>
        <v>0</v>
      </c>
      <c r="AB222" s="12"/>
    </row>
    <row r="223" spans="1:28" ht="14.4" x14ac:dyDescent="0.3">
      <c r="A223" s="36">
        <v>7</v>
      </c>
      <c r="B223" s="14">
        <v>37098</v>
      </c>
      <c r="C223" s="44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8"/>
      <c r="AA223" s="39">
        <f t="shared" si="3"/>
        <v>0</v>
      </c>
      <c r="AB223" s="12"/>
    </row>
    <row r="224" spans="1:28" ht="14.4" x14ac:dyDescent="0.3">
      <c r="A224" s="36">
        <v>7</v>
      </c>
      <c r="B224" s="14">
        <v>37099</v>
      </c>
      <c r="C224" s="44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8"/>
      <c r="AA224" s="39">
        <f t="shared" si="3"/>
        <v>0</v>
      </c>
      <c r="AB224" s="12"/>
    </row>
    <row r="225" spans="1:28" ht="14.4" x14ac:dyDescent="0.3">
      <c r="A225" s="36">
        <v>7</v>
      </c>
      <c r="B225" s="14">
        <v>37100</v>
      </c>
      <c r="C225" s="44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8"/>
      <c r="AA225" s="39">
        <f t="shared" si="3"/>
        <v>0</v>
      </c>
      <c r="AB225" s="12"/>
    </row>
    <row r="226" spans="1:28" ht="14.4" x14ac:dyDescent="0.3">
      <c r="A226" s="36">
        <v>7</v>
      </c>
      <c r="B226" s="14">
        <v>37101</v>
      </c>
      <c r="C226" s="44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8"/>
      <c r="AA226" s="39">
        <f t="shared" si="3"/>
        <v>0</v>
      </c>
      <c r="AB226" s="12"/>
    </row>
    <row r="227" spans="1:28" ht="14.4" x14ac:dyDescent="0.3">
      <c r="A227" s="36">
        <v>7</v>
      </c>
      <c r="B227" s="14">
        <v>37102</v>
      </c>
      <c r="C227" s="44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8"/>
      <c r="AA227" s="39">
        <f t="shared" si="3"/>
        <v>0</v>
      </c>
      <c r="AB227" s="12"/>
    </row>
    <row r="228" spans="1:28" ht="14.4" x14ac:dyDescent="0.3">
      <c r="A228" s="36">
        <v>7</v>
      </c>
      <c r="B228" s="15">
        <v>37103</v>
      </c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2"/>
      <c r="AA228" s="40">
        <f t="shared" si="3"/>
        <v>0</v>
      </c>
      <c r="AB228" s="12"/>
    </row>
    <row r="229" spans="1:28" ht="14.4" x14ac:dyDescent="0.3">
      <c r="A229" s="36">
        <v>8</v>
      </c>
      <c r="B229" s="14">
        <v>37104</v>
      </c>
      <c r="C229" s="44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8"/>
      <c r="AA229" s="39">
        <f t="shared" si="3"/>
        <v>0</v>
      </c>
      <c r="AB229" s="12"/>
    </row>
    <row r="230" spans="1:28" ht="14.4" x14ac:dyDescent="0.3">
      <c r="A230" s="36">
        <v>8</v>
      </c>
      <c r="B230" s="14">
        <v>37105</v>
      </c>
      <c r="C230" s="44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8"/>
      <c r="AA230" s="39">
        <f t="shared" si="3"/>
        <v>0</v>
      </c>
      <c r="AB230" s="12"/>
    </row>
    <row r="231" spans="1:28" ht="14.4" x14ac:dyDescent="0.3">
      <c r="A231" s="36">
        <v>8</v>
      </c>
      <c r="B231" s="14">
        <v>37106</v>
      </c>
      <c r="C231" s="44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8"/>
      <c r="AA231" s="39">
        <f t="shared" si="3"/>
        <v>0</v>
      </c>
      <c r="AB231" s="12"/>
    </row>
    <row r="232" spans="1:28" ht="14.4" x14ac:dyDescent="0.3">
      <c r="A232" s="36">
        <v>8</v>
      </c>
      <c r="B232" s="14">
        <v>37107</v>
      </c>
      <c r="C232" s="44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8"/>
      <c r="AA232" s="39">
        <f t="shared" si="3"/>
        <v>0</v>
      </c>
      <c r="AB232" s="12"/>
    </row>
    <row r="233" spans="1:28" ht="14.4" x14ac:dyDescent="0.3">
      <c r="A233" s="36">
        <v>8</v>
      </c>
      <c r="B233" s="14">
        <v>37108</v>
      </c>
      <c r="C233" s="44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8"/>
      <c r="AA233" s="39">
        <f t="shared" si="3"/>
        <v>0</v>
      </c>
      <c r="AB233" s="12"/>
    </row>
    <row r="234" spans="1:28" ht="14.4" x14ac:dyDescent="0.3">
      <c r="A234" s="36">
        <v>8</v>
      </c>
      <c r="B234" s="14">
        <v>37109</v>
      </c>
      <c r="C234" s="44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8"/>
      <c r="AA234" s="39">
        <f t="shared" si="3"/>
        <v>0</v>
      </c>
      <c r="AB234" s="12"/>
    </row>
    <row r="235" spans="1:28" ht="14.4" x14ac:dyDescent="0.3">
      <c r="A235" s="36">
        <v>8</v>
      </c>
      <c r="B235" s="14">
        <v>37110</v>
      </c>
      <c r="C235" s="44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8"/>
      <c r="AA235" s="39">
        <f t="shared" si="3"/>
        <v>0</v>
      </c>
      <c r="AB235" s="12"/>
    </row>
    <row r="236" spans="1:28" ht="14.4" x14ac:dyDescent="0.3">
      <c r="A236" s="36">
        <v>8</v>
      </c>
      <c r="B236" s="14">
        <v>37111</v>
      </c>
      <c r="C236" s="44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8"/>
      <c r="AA236" s="39">
        <f t="shared" si="3"/>
        <v>0</v>
      </c>
      <c r="AB236" s="12"/>
    </row>
    <row r="237" spans="1:28" ht="14.4" x14ac:dyDescent="0.3">
      <c r="A237" s="36">
        <v>8</v>
      </c>
      <c r="B237" s="14">
        <v>37112</v>
      </c>
      <c r="C237" s="44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8"/>
      <c r="AA237" s="39">
        <f t="shared" si="3"/>
        <v>0</v>
      </c>
      <c r="AB237" s="12"/>
    </row>
    <row r="238" spans="1:28" ht="14.4" x14ac:dyDescent="0.3">
      <c r="A238" s="36">
        <v>8</v>
      </c>
      <c r="B238" s="14">
        <v>37113</v>
      </c>
      <c r="C238" s="44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8"/>
      <c r="AA238" s="39">
        <f t="shared" si="3"/>
        <v>0</v>
      </c>
      <c r="AB238" s="12"/>
    </row>
    <row r="239" spans="1:28" ht="14.4" x14ac:dyDescent="0.3">
      <c r="A239" s="36">
        <v>8</v>
      </c>
      <c r="B239" s="14">
        <v>37114</v>
      </c>
      <c r="C239" s="44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8"/>
      <c r="AA239" s="39">
        <f t="shared" si="3"/>
        <v>0</v>
      </c>
      <c r="AB239" s="12"/>
    </row>
    <row r="240" spans="1:28" ht="14.4" x14ac:dyDescent="0.3">
      <c r="A240" s="36">
        <v>8</v>
      </c>
      <c r="B240" s="14">
        <v>37115</v>
      </c>
      <c r="C240" s="44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8"/>
      <c r="AA240" s="39">
        <f t="shared" si="3"/>
        <v>0</v>
      </c>
      <c r="AB240" s="12"/>
    </row>
    <row r="241" spans="1:28" ht="14.4" x14ac:dyDescent="0.3">
      <c r="A241" s="36">
        <v>8</v>
      </c>
      <c r="B241" s="14">
        <v>37116</v>
      </c>
      <c r="C241" s="44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8"/>
      <c r="AA241" s="39">
        <f t="shared" si="3"/>
        <v>0</v>
      </c>
      <c r="AB241" s="12"/>
    </row>
    <row r="242" spans="1:28" ht="14.4" x14ac:dyDescent="0.3">
      <c r="A242" s="36">
        <v>8</v>
      </c>
      <c r="B242" s="14">
        <v>37117</v>
      </c>
      <c r="C242" s="44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8"/>
      <c r="AA242" s="39">
        <f t="shared" si="3"/>
        <v>0</v>
      </c>
      <c r="AB242" s="12"/>
    </row>
    <row r="243" spans="1:28" ht="14.4" x14ac:dyDescent="0.3">
      <c r="A243" s="36">
        <v>8</v>
      </c>
      <c r="B243" s="14">
        <v>37118</v>
      </c>
      <c r="C243" s="44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8"/>
      <c r="AA243" s="39">
        <f t="shared" si="3"/>
        <v>0</v>
      </c>
      <c r="AB243" s="12"/>
    </row>
    <row r="244" spans="1:28" ht="14.4" x14ac:dyDescent="0.3">
      <c r="A244" s="36">
        <v>8</v>
      </c>
      <c r="B244" s="14">
        <v>37119</v>
      </c>
      <c r="C244" s="44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8"/>
      <c r="AA244" s="39">
        <f t="shared" si="3"/>
        <v>0</v>
      </c>
      <c r="AB244" s="12"/>
    </row>
    <row r="245" spans="1:28" ht="14.4" x14ac:dyDescent="0.3">
      <c r="A245" s="36">
        <v>8</v>
      </c>
      <c r="B245" s="14">
        <v>37120</v>
      </c>
      <c r="C245" s="44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8"/>
      <c r="AA245" s="39">
        <f t="shared" si="3"/>
        <v>0</v>
      </c>
      <c r="AB245" s="12"/>
    </row>
    <row r="246" spans="1:28" ht="14.4" x14ac:dyDescent="0.3">
      <c r="A246" s="36">
        <v>8</v>
      </c>
      <c r="B246" s="14">
        <v>37121</v>
      </c>
      <c r="C246" s="44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8"/>
      <c r="AA246" s="39">
        <f t="shared" si="3"/>
        <v>0</v>
      </c>
      <c r="AB246" s="12"/>
    </row>
    <row r="247" spans="1:28" ht="14.4" x14ac:dyDescent="0.3">
      <c r="A247" s="36">
        <v>8</v>
      </c>
      <c r="B247" s="14">
        <v>37122</v>
      </c>
      <c r="C247" s="44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8"/>
      <c r="AA247" s="39">
        <f t="shared" si="3"/>
        <v>0</v>
      </c>
      <c r="AB247" s="12"/>
    </row>
    <row r="248" spans="1:28" ht="14.4" x14ac:dyDescent="0.3">
      <c r="A248" s="36">
        <v>8</v>
      </c>
      <c r="B248" s="14">
        <v>37123</v>
      </c>
      <c r="C248" s="44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8"/>
      <c r="AA248" s="39">
        <f t="shared" si="3"/>
        <v>0</v>
      </c>
      <c r="AB248" s="12"/>
    </row>
    <row r="249" spans="1:28" ht="14.4" x14ac:dyDescent="0.3">
      <c r="A249" s="36">
        <v>8</v>
      </c>
      <c r="B249" s="14">
        <v>37124</v>
      </c>
      <c r="C249" s="44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8"/>
      <c r="AA249" s="39">
        <f t="shared" si="3"/>
        <v>0</v>
      </c>
      <c r="AB249" s="12"/>
    </row>
    <row r="250" spans="1:28" ht="14.4" x14ac:dyDescent="0.3">
      <c r="A250" s="36">
        <v>8</v>
      </c>
      <c r="B250" s="14">
        <v>37125</v>
      </c>
      <c r="C250" s="44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8"/>
      <c r="AA250" s="39">
        <f t="shared" si="3"/>
        <v>0</v>
      </c>
      <c r="AB250" s="12"/>
    </row>
    <row r="251" spans="1:28" ht="14.4" x14ac:dyDescent="0.3">
      <c r="A251" s="36">
        <v>8</v>
      </c>
      <c r="B251" s="14">
        <v>37126</v>
      </c>
      <c r="C251" s="44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8"/>
      <c r="AA251" s="39">
        <f t="shared" si="3"/>
        <v>0</v>
      </c>
      <c r="AB251" s="12"/>
    </row>
    <row r="252" spans="1:28" ht="14.4" x14ac:dyDescent="0.3">
      <c r="A252" s="36">
        <v>8</v>
      </c>
      <c r="B252" s="14">
        <v>37127</v>
      </c>
      <c r="C252" s="44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8"/>
      <c r="AA252" s="39">
        <f t="shared" si="3"/>
        <v>0</v>
      </c>
      <c r="AB252" s="12"/>
    </row>
    <row r="253" spans="1:28" ht="14.4" x14ac:dyDescent="0.3">
      <c r="A253" s="36">
        <v>8</v>
      </c>
      <c r="B253" s="14">
        <v>37128</v>
      </c>
      <c r="C253" s="44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8"/>
      <c r="AA253" s="39">
        <f t="shared" si="3"/>
        <v>0</v>
      </c>
      <c r="AB253" s="12"/>
    </row>
    <row r="254" spans="1:28" ht="14.4" x14ac:dyDescent="0.3">
      <c r="A254" s="36">
        <v>8</v>
      </c>
      <c r="B254" s="14">
        <v>37129</v>
      </c>
      <c r="C254" s="44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8"/>
      <c r="AA254" s="39">
        <f t="shared" si="3"/>
        <v>0</v>
      </c>
      <c r="AB254" s="12"/>
    </row>
    <row r="255" spans="1:28" ht="14.4" x14ac:dyDescent="0.3">
      <c r="A255" s="36">
        <v>8</v>
      </c>
      <c r="B255" s="14">
        <v>37130</v>
      </c>
      <c r="C255" s="44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8"/>
      <c r="AA255" s="39">
        <f t="shared" si="3"/>
        <v>0</v>
      </c>
      <c r="AB255" s="12"/>
    </row>
    <row r="256" spans="1:28" ht="14.4" x14ac:dyDescent="0.3">
      <c r="A256" s="36">
        <v>8</v>
      </c>
      <c r="B256" s="14">
        <v>37131</v>
      </c>
      <c r="C256" s="44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8"/>
      <c r="AA256" s="39">
        <f t="shared" si="3"/>
        <v>0</v>
      </c>
      <c r="AB256" s="12"/>
    </row>
    <row r="257" spans="1:28" ht="14.4" x14ac:dyDescent="0.3">
      <c r="A257" s="36">
        <v>8</v>
      </c>
      <c r="B257" s="14">
        <v>37132</v>
      </c>
      <c r="C257" s="44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8"/>
      <c r="AA257" s="39">
        <f t="shared" si="3"/>
        <v>0</v>
      </c>
      <c r="AB257" s="12"/>
    </row>
    <row r="258" spans="1:28" ht="14.4" x14ac:dyDescent="0.3">
      <c r="A258" s="36">
        <v>8</v>
      </c>
      <c r="B258" s="14">
        <v>37133</v>
      </c>
      <c r="C258" s="44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8"/>
      <c r="AA258" s="39">
        <f t="shared" si="3"/>
        <v>0</v>
      </c>
      <c r="AB258" s="12"/>
    </row>
    <row r="259" spans="1:28" ht="14.4" x14ac:dyDescent="0.3">
      <c r="A259" s="36">
        <v>8</v>
      </c>
      <c r="B259" s="15">
        <v>37134</v>
      </c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2"/>
      <c r="AA259" s="40">
        <f t="shared" si="3"/>
        <v>0</v>
      </c>
      <c r="AB259" s="12"/>
    </row>
    <row r="260" spans="1:28" ht="14.4" x14ac:dyDescent="0.3">
      <c r="A260" s="36">
        <v>9</v>
      </c>
      <c r="B260" s="14">
        <v>37135</v>
      </c>
      <c r="C260" s="44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8"/>
      <c r="AA260" s="39">
        <f t="shared" si="3"/>
        <v>0</v>
      </c>
      <c r="AB260" s="12"/>
    </row>
    <row r="261" spans="1:28" ht="14.4" x14ac:dyDescent="0.3">
      <c r="A261" s="36">
        <v>9</v>
      </c>
      <c r="B261" s="14">
        <v>37136</v>
      </c>
      <c r="C261" s="44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8"/>
      <c r="AA261" s="39">
        <f t="shared" si="3"/>
        <v>0</v>
      </c>
      <c r="AB261" s="12"/>
    </row>
    <row r="262" spans="1:28" ht="14.4" x14ac:dyDescent="0.3">
      <c r="A262" s="36">
        <v>9</v>
      </c>
      <c r="B262" s="14">
        <v>37137</v>
      </c>
      <c r="C262" s="44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8"/>
      <c r="AA262" s="39">
        <f t="shared" si="3"/>
        <v>0</v>
      </c>
      <c r="AB262" s="12"/>
    </row>
    <row r="263" spans="1:28" ht="14.4" x14ac:dyDescent="0.3">
      <c r="A263" s="36">
        <v>9</v>
      </c>
      <c r="B263" s="14">
        <v>37138</v>
      </c>
      <c r="C263" s="44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8"/>
      <c r="AA263" s="39">
        <f t="shared" si="3"/>
        <v>0</v>
      </c>
      <c r="AB263" s="12"/>
    </row>
    <row r="264" spans="1:28" ht="14.4" x14ac:dyDescent="0.3">
      <c r="A264" s="36">
        <v>9</v>
      </c>
      <c r="B264" s="14">
        <v>37139</v>
      </c>
      <c r="C264" s="44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8"/>
      <c r="AA264" s="39">
        <f t="shared" si="3"/>
        <v>0</v>
      </c>
      <c r="AB264" s="12"/>
    </row>
    <row r="265" spans="1:28" ht="14.4" x14ac:dyDescent="0.3">
      <c r="A265" s="36">
        <v>9</v>
      </c>
      <c r="B265" s="14">
        <v>37140</v>
      </c>
      <c r="C265" s="44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8"/>
      <c r="AA265" s="39">
        <f t="shared" si="3"/>
        <v>0</v>
      </c>
      <c r="AB265" s="12"/>
    </row>
    <row r="266" spans="1:28" ht="14.4" x14ac:dyDescent="0.3">
      <c r="A266" s="36">
        <v>9</v>
      </c>
      <c r="B266" s="14">
        <v>37141</v>
      </c>
      <c r="C266" s="44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8"/>
      <c r="AA266" s="39">
        <f t="shared" si="3"/>
        <v>0</v>
      </c>
      <c r="AB266" s="12"/>
    </row>
    <row r="267" spans="1:28" ht="14.4" x14ac:dyDescent="0.3">
      <c r="A267" s="36">
        <v>9</v>
      </c>
      <c r="B267" s="14">
        <v>37142</v>
      </c>
      <c r="C267" s="44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8"/>
      <c r="AA267" s="39">
        <f t="shared" si="3"/>
        <v>0</v>
      </c>
      <c r="AB267" s="12"/>
    </row>
    <row r="268" spans="1:28" ht="14.4" x14ac:dyDescent="0.3">
      <c r="A268" s="36">
        <v>9</v>
      </c>
      <c r="B268" s="14">
        <v>37143</v>
      </c>
      <c r="C268" s="44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8"/>
      <c r="AA268" s="39">
        <f t="shared" si="3"/>
        <v>0</v>
      </c>
      <c r="AB268" s="12"/>
    </row>
    <row r="269" spans="1:28" ht="14.4" x14ac:dyDescent="0.3">
      <c r="A269" s="36">
        <v>9</v>
      </c>
      <c r="B269" s="14">
        <v>37144</v>
      </c>
      <c r="C269" s="44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8"/>
      <c r="AA269" s="39">
        <f t="shared" si="3"/>
        <v>0</v>
      </c>
      <c r="AB269" s="12"/>
    </row>
    <row r="270" spans="1:28" ht="14.4" x14ac:dyDescent="0.3">
      <c r="A270" s="36">
        <v>9</v>
      </c>
      <c r="B270" s="14">
        <v>37145</v>
      </c>
      <c r="C270" s="44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8"/>
      <c r="AA270" s="39">
        <f t="shared" si="3"/>
        <v>0</v>
      </c>
      <c r="AB270" s="12"/>
    </row>
    <row r="271" spans="1:28" ht="14.4" x14ac:dyDescent="0.3">
      <c r="A271" s="36">
        <v>9</v>
      </c>
      <c r="B271" s="14">
        <v>37146</v>
      </c>
      <c r="C271" s="44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8"/>
      <c r="AA271" s="39">
        <f t="shared" si="3"/>
        <v>0</v>
      </c>
      <c r="AB271" s="12"/>
    </row>
    <row r="272" spans="1:28" ht="14.4" x14ac:dyDescent="0.3">
      <c r="A272" s="36">
        <v>9</v>
      </c>
      <c r="B272" s="14">
        <v>37147</v>
      </c>
      <c r="C272" s="44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8"/>
      <c r="AA272" s="39">
        <f t="shared" si="3"/>
        <v>0</v>
      </c>
      <c r="AB272" s="12"/>
    </row>
    <row r="273" spans="1:28" ht="14.4" x14ac:dyDescent="0.3">
      <c r="A273" s="36">
        <v>9</v>
      </c>
      <c r="B273" s="14">
        <v>37148</v>
      </c>
      <c r="C273" s="44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8"/>
      <c r="AA273" s="39">
        <f t="shared" ref="AA273:AA336" si="4">SUM(C273:Z273)</f>
        <v>0</v>
      </c>
      <c r="AB273" s="12"/>
    </row>
    <row r="274" spans="1:28" ht="14.4" x14ac:dyDescent="0.3">
      <c r="A274" s="36">
        <v>9</v>
      </c>
      <c r="B274" s="14">
        <v>37149</v>
      </c>
      <c r="C274" s="44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8"/>
      <c r="AA274" s="39">
        <f t="shared" si="4"/>
        <v>0</v>
      </c>
      <c r="AB274" s="12"/>
    </row>
    <row r="275" spans="1:28" ht="14.4" x14ac:dyDescent="0.3">
      <c r="A275" s="36">
        <v>9</v>
      </c>
      <c r="B275" s="14">
        <v>37150</v>
      </c>
      <c r="C275" s="44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8"/>
      <c r="AA275" s="39">
        <f t="shared" si="4"/>
        <v>0</v>
      </c>
      <c r="AB275" s="12"/>
    </row>
    <row r="276" spans="1:28" ht="14.4" x14ac:dyDescent="0.3">
      <c r="A276" s="36">
        <v>9</v>
      </c>
      <c r="B276" s="14">
        <v>37151</v>
      </c>
      <c r="C276" s="44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8"/>
      <c r="AA276" s="39">
        <f t="shared" si="4"/>
        <v>0</v>
      </c>
      <c r="AB276" s="12"/>
    </row>
    <row r="277" spans="1:28" ht="14.4" x14ac:dyDescent="0.3">
      <c r="A277" s="36">
        <v>9</v>
      </c>
      <c r="B277" s="14">
        <v>37152</v>
      </c>
      <c r="C277" s="44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8"/>
      <c r="AA277" s="39">
        <f t="shared" si="4"/>
        <v>0</v>
      </c>
      <c r="AB277" s="12"/>
    </row>
    <row r="278" spans="1:28" ht="14.4" x14ac:dyDescent="0.3">
      <c r="A278" s="36">
        <v>9</v>
      </c>
      <c r="B278" s="14">
        <v>37153</v>
      </c>
      <c r="C278" s="44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8"/>
      <c r="AA278" s="39">
        <f t="shared" si="4"/>
        <v>0</v>
      </c>
      <c r="AB278" s="12"/>
    </row>
    <row r="279" spans="1:28" ht="14.4" x14ac:dyDescent="0.3">
      <c r="A279" s="36">
        <v>9</v>
      </c>
      <c r="B279" s="14">
        <v>37154</v>
      </c>
      <c r="C279" s="44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8"/>
      <c r="AA279" s="39">
        <f t="shared" si="4"/>
        <v>0</v>
      </c>
      <c r="AB279" s="12"/>
    </row>
    <row r="280" spans="1:28" ht="14.4" x14ac:dyDescent="0.3">
      <c r="A280" s="36">
        <v>9</v>
      </c>
      <c r="B280" s="14">
        <v>37155</v>
      </c>
      <c r="C280" s="44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8"/>
      <c r="AA280" s="39">
        <f t="shared" si="4"/>
        <v>0</v>
      </c>
      <c r="AB280" s="12"/>
    </row>
    <row r="281" spans="1:28" ht="14.4" x14ac:dyDescent="0.3">
      <c r="A281" s="36">
        <v>9</v>
      </c>
      <c r="B281" s="14">
        <v>37156</v>
      </c>
      <c r="C281" s="44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8"/>
      <c r="AA281" s="39">
        <f t="shared" si="4"/>
        <v>0</v>
      </c>
      <c r="AB281" s="12"/>
    </row>
    <row r="282" spans="1:28" ht="14.4" x14ac:dyDescent="0.3">
      <c r="A282" s="36">
        <v>9</v>
      </c>
      <c r="B282" s="14">
        <v>37157</v>
      </c>
      <c r="C282" s="44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8"/>
      <c r="AA282" s="39">
        <f t="shared" si="4"/>
        <v>0</v>
      </c>
      <c r="AB282" s="12"/>
    </row>
    <row r="283" spans="1:28" ht="14.4" x14ac:dyDescent="0.3">
      <c r="A283" s="36">
        <v>9</v>
      </c>
      <c r="B283" s="14">
        <v>37158</v>
      </c>
      <c r="C283" s="44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8"/>
      <c r="AA283" s="39">
        <f t="shared" si="4"/>
        <v>0</v>
      </c>
      <c r="AB283" s="12"/>
    </row>
    <row r="284" spans="1:28" ht="14.4" x14ac:dyDescent="0.3">
      <c r="A284" s="36">
        <v>9</v>
      </c>
      <c r="B284" s="14">
        <v>37159</v>
      </c>
      <c r="C284" s="44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8"/>
      <c r="AA284" s="39">
        <f t="shared" si="4"/>
        <v>0</v>
      </c>
      <c r="AB284" s="12"/>
    </row>
    <row r="285" spans="1:28" ht="14.4" x14ac:dyDescent="0.3">
      <c r="A285" s="36">
        <v>9</v>
      </c>
      <c r="B285" s="14">
        <v>37160</v>
      </c>
      <c r="C285" s="44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8"/>
      <c r="AA285" s="39">
        <f t="shared" si="4"/>
        <v>0</v>
      </c>
      <c r="AB285" s="12"/>
    </row>
    <row r="286" spans="1:28" ht="14.4" x14ac:dyDescent="0.3">
      <c r="A286" s="36">
        <v>9</v>
      </c>
      <c r="B286" s="14">
        <v>37161</v>
      </c>
      <c r="C286" s="44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8"/>
      <c r="AA286" s="39">
        <f t="shared" si="4"/>
        <v>0</v>
      </c>
      <c r="AB286" s="12"/>
    </row>
    <row r="287" spans="1:28" ht="14.4" x14ac:dyDescent="0.3">
      <c r="A287" s="36">
        <v>9</v>
      </c>
      <c r="B287" s="14">
        <v>37162</v>
      </c>
      <c r="C287" s="44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8"/>
      <c r="AA287" s="39">
        <f t="shared" si="4"/>
        <v>0</v>
      </c>
      <c r="AB287" s="12"/>
    </row>
    <row r="288" spans="1:28" ht="14.4" x14ac:dyDescent="0.3">
      <c r="A288" s="36">
        <v>9</v>
      </c>
      <c r="B288" s="14">
        <v>37163</v>
      </c>
      <c r="C288" s="44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8"/>
      <c r="AA288" s="39">
        <f t="shared" si="4"/>
        <v>0</v>
      </c>
      <c r="AB288" s="12"/>
    </row>
    <row r="289" spans="1:28" ht="14.4" x14ac:dyDescent="0.3">
      <c r="A289" s="36">
        <v>9</v>
      </c>
      <c r="B289" s="15">
        <v>37164</v>
      </c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2"/>
      <c r="AA289" s="40">
        <f t="shared" si="4"/>
        <v>0</v>
      </c>
      <c r="AB289" s="12"/>
    </row>
    <row r="290" spans="1:28" ht="14.4" x14ac:dyDescent="0.3">
      <c r="A290" s="36">
        <v>10</v>
      </c>
      <c r="B290" s="14">
        <v>37165</v>
      </c>
      <c r="C290" s="44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8"/>
      <c r="AA290" s="39">
        <f t="shared" si="4"/>
        <v>0</v>
      </c>
      <c r="AB290" s="12"/>
    </row>
    <row r="291" spans="1:28" ht="14.4" x14ac:dyDescent="0.3">
      <c r="A291" s="36">
        <v>10</v>
      </c>
      <c r="B291" s="14">
        <v>37166</v>
      </c>
      <c r="C291" s="44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8"/>
      <c r="AA291" s="39">
        <f t="shared" si="4"/>
        <v>0</v>
      </c>
      <c r="AB291" s="12"/>
    </row>
    <row r="292" spans="1:28" ht="14.4" x14ac:dyDescent="0.3">
      <c r="A292" s="36">
        <v>10</v>
      </c>
      <c r="B292" s="14">
        <v>37167</v>
      </c>
      <c r="C292" s="44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8"/>
      <c r="AA292" s="39">
        <f t="shared" si="4"/>
        <v>0</v>
      </c>
      <c r="AB292" s="12"/>
    </row>
    <row r="293" spans="1:28" ht="14.4" x14ac:dyDescent="0.3">
      <c r="A293" s="36">
        <v>10</v>
      </c>
      <c r="B293" s="14">
        <v>37168</v>
      </c>
      <c r="C293" s="44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8"/>
      <c r="AA293" s="39">
        <f t="shared" si="4"/>
        <v>0</v>
      </c>
      <c r="AB293" s="12"/>
    </row>
    <row r="294" spans="1:28" ht="14.4" x14ac:dyDescent="0.3">
      <c r="A294" s="36">
        <v>10</v>
      </c>
      <c r="B294" s="14">
        <v>37169</v>
      </c>
      <c r="C294" s="44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8"/>
      <c r="AA294" s="39">
        <f t="shared" si="4"/>
        <v>0</v>
      </c>
      <c r="AB294" s="12"/>
    </row>
    <row r="295" spans="1:28" ht="14.4" x14ac:dyDescent="0.3">
      <c r="A295" s="36">
        <v>10</v>
      </c>
      <c r="B295" s="14">
        <v>37170</v>
      </c>
      <c r="C295" s="44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8"/>
      <c r="AA295" s="39">
        <f t="shared" si="4"/>
        <v>0</v>
      </c>
      <c r="AB295" s="12"/>
    </row>
    <row r="296" spans="1:28" ht="14.4" x14ac:dyDescent="0.3">
      <c r="A296" s="36">
        <v>10</v>
      </c>
      <c r="B296" s="14">
        <v>37171</v>
      </c>
      <c r="C296" s="44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8"/>
      <c r="AA296" s="39">
        <f t="shared" si="4"/>
        <v>0</v>
      </c>
      <c r="AB296" s="12"/>
    </row>
    <row r="297" spans="1:28" ht="14.4" x14ac:dyDescent="0.3">
      <c r="A297" s="36">
        <v>10</v>
      </c>
      <c r="B297" s="14">
        <v>37172</v>
      </c>
      <c r="C297" s="44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8"/>
      <c r="AA297" s="39">
        <f t="shared" si="4"/>
        <v>0</v>
      </c>
      <c r="AB297" s="12"/>
    </row>
    <row r="298" spans="1:28" ht="14.4" x14ac:dyDescent="0.3">
      <c r="A298" s="36">
        <v>10</v>
      </c>
      <c r="B298" s="14">
        <v>37173</v>
      </c>
      <c r="C298" s="44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8"/>
      <c r="AA298" s="39">
        <f t="shared" si="4"/>
        <v>0</v>
      </c>
      <c r="AB298" s="12"/>
    </row>
    <row r="299" spans="1:28" ht="14.4" x14ac:dyDescent="0.3">
      <c r="A299" s="36">
        <v>10</v>
      </c>
      <c r="B299" s="14">
        <v>37174</v>
      </c>
      <c r="C299" s="44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8"/>
      <c r="AA299" s="39">
        <f t="shared" si="4"/>
        <v>0</v>
      </c>
      <c r="AB299" s="12"/>
    </row>
    <row r="300" spans="1:28" ht="14.4" x14ac:dyDescent="0.3">
      <c r="A300" s="36">
        <v>10</v>
      </c>
      <c r="B300" s="14">
        <v>37175</v>
      </c>
      <c r="C300" s="44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8"/>
      <c r="AA300" s="39">
        <f t="shared" si="4"/>
        <v>0</v>
      </c>
      <c r="AB300" s="12"/>
    </row>
    <row r="301" spans="1:28" ht="14.4" x14ac:dyDescent="0.3">
      <c r="A301" s="36">
        <v>10</v>
      </c>
      <c r="B301" s="14">
        <v>37176</v>
      </c>
      <c r="C301" s="44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8"/>
      <c r="AA301" s="39">
        <f t="shared" si="4"/>
        <v>0</v>
      </c>
      <c r="AB301" s="12"/>
    </row>
    <row r="302" spans="1:28" ht="14.4" x14ac:dyDescent="0.3">
      <c r="A302" s="36">
        <v>10</v>
      </c>
      <c r="B302" s="14">
        <v>37177</v>
      </c>
      <c r="C302" s="44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8"/>
      <c r="AA302" s="39">
        <f t="shared" si="4"/>
        <v>0</v>
      </c>
      <c r="AB302" s="12"/>
    </row>
    <row r="303" spans="1:28" ht="14.4" x14ac:dyDescent="0.3">
      <c r="A303" s="36">
        <v>10</v>
      </c>
      <c r="B303" s="14">
        <v>37178</v>
      </c>
      <c r="C303" s="44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8"/>
      <c r="AA303" s="39">
        <f t="shared" si="4"/>
        <v>0</v>
      </c>
      <c r="AB303" s="12"/>
    </row>
    <row r="304" spans="1:28" ht="14.4" x14ac:dyDescent="0.3">
      <c r="A304" s="36">
        <v>10</v>
      </c>
      <c r="B304" s="14">
        <v>37179</v>
      </c>
      <c r="C304" s="44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8"/>
      <c r="AA304" s="39">
        <f t="shared" si="4"/>
        <v>0</v>
      </c>
      <c r="AB304" s="12"/>
    </row>
    <row r="305" spans="1:28" ht="14.4" x14ac:dyDescent="0.3">
      <c r="A305" s="36">
        <v>10</v>
      </c>
      <c r="B305" s="14">
        <v>37180</v>
      </c>
      <c r="C305" s="44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8"/>
      <c r="AA305" s="39">
        <f t="shared" si="4"/>
        <v>0</v>
      </c>
      <c r="AB305" s="12"/>
    </row>
    <row r="306" spans="1:28" ht="14.4" x14ac:dyDescent="0.3">
      <c r="A306" s="36">
        <v>10</v>
      </c>
      <c r="B306" s="14">
        <v>37181</v>
      </c>
      <c r="C306" s="44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8"/>
      <c r="AA306" s="39">
        <f t="shared" si="4"/>
        <v>0</v>
      </c>
      <c r="AB306" s="12"/>
    </row>
    <row r="307" spans="1:28" ht="14.4" x14ac:dyDescent="0.3">
      <c r="A307" s="36">
        <v>10</v>
      </c>
      <c r="B307" s="14">
        <v>37182</v>
      </c>
      <c r="C307" s="44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8"/>
      <c r="AA307" s="39">
        <f t="shared" si="4"/>
        <v>0</v>
      </c>
      <c r="AB307" s="12"/>
    </row>
    <row r="308" spans="1:28" ht="14.4" x14ac:dyDescent="0.3">
      <c r="A308" s="36">
        <v>10</v>
      </c>
      <c r="B308" s="14">
        <v>37183</v>
      </c>
      <c r="C308" s="44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8"/>
      <c r="AA308" s="39">
        <f t="shared" si="4"/>
        <v>0</v>
      </c>
      <c r="AB308" s="12"/>
    </row>
    <row r="309" spans="1:28" ht="14.4" x14ac:dyDescent="0.3">
      <c r="A309" s="36">
        <v>10</v>
      </c>
      <c r="B309" s="14">
        <v>37184</v>
      </c>
      <c r="C309" s="44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8"/>
      <c r="AA309" s="39">
        <f t="shared" si="4"/>
        <v>0</v>
      </c>
      <c r="AB309" s="12"/>
    </row>
    <row r="310" spans="1:28" ht="14.4" x14ac:dyDescent="0.3">
      <c r="A310" s="36">
        <v>10</v>
      </c>
      <c r="B310" s="14">
        <v>37185</v>
      </c>
      <c r="C310" s="44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8"/>
      <c r="AA310" s="39">
        <f t="shared" si="4"/>
        <v>0</v>
      </c>
      <c r="AB310" s="12"/>
    </row>
    <row r="311" spans="1:28" ht="14.4" x14ac:dyDescent="0.3">
      <c r="A311" s="36">
        <v>10</v>
      </c>
      <c r="B311" s="14">
        <v>37186</v>
      </c>
      <c r="C311" s="44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8"/>
      <c r="AA311" s="39">
        <f t="shared" si="4"/>
        <v>0</v>
      </c>
      <c r="AB311" s="12"/>
    </row>
    <row r="312" spans="1:28" ht="14.4" x14ac:dyDescent="0.3">
      <c r="A312" s="36">
        <v>10</v>
      </c>
      <c r="B312" s="14">
        <v>37187</v>
      </c>
      <c r="C312" s="44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8"/>
      <c r="AA312" s="39">
        <f t="shared" si="4"/>
        <v>0</v>
      </c>
      <c r="AB312" s="12"/>
    </row>
    <row r="313" spans="1:28" ht="14.4" x14ac:dyDescent="0.3">
      <c r="A313" s="36">
        <v>10</v>
      </c>
      <c r="B313" s="14">
        <v>37188</v>
      </c>
      <c r="C313" s="44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8"/>
      <c r="AA313" s="39">
        <f t="shared" si="4"/>
        <v>0</v>
      </c>
      <c r="AB313" s="12"/>
    </row>
    <row r="314" spans="1:28" ht="14.4" x14ac:dyDescent="0.3">
      <c r="A314" s="36">
        <v>10</v>
      </c>
      <c r="B314" s="14">
        <v>37189</v>
      </c>
      <c r="C314" s="44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8"/>
      <c r="AA314" s="39">
        <f t="shared" si="4"/>
        <v>0</v>
      </c>
      <c r="AB314" s="12"/>
    </row>
    <row r="315" spans="1:28" ht="14.4" x14ac:dyDescent="0.3">
      <c r="A315" s="36">
        <v>10</v>
      </c>
      <c r="B315" s="14">
        <v>37190</v>
      </c>
      <c r="C315" s="44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8"/>
      <c r="AA315" s="39">
        <f t="shared" si="4"/>
        <v>0</v>
      </c>
      <c r="AB315" s="12"/>
    </row>
    <row r="316" spans="1:28" ht="14.4" x14ac:dyDescent="0.3">
      <c r="A316" s="36">
        <v>10</v>
      </c>
      <c r="B316" s="14">
        <v>37191</v>
      </c>
      <c r="C316" s="44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8"/>
      <c r="AA316" s="39">
        <f t="shared" si="4"/>
        <v>0</v>
      </c>
      <c r="AB316" s="12"/>
    </row>
    <row r="317" spans="1:28" ht="14.4" x14ac:dyDescent="0.3">
      <c r="A317" s="36">
        <v>10</v>
      </c>
      <c r="B317" s="14">
        <v>37192</v>
      </c>
      <c r="C317" s="44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8"/>
      <c r="AA317" s="39">
        <f t="shared" si="4"/>
        <v>0</v>
      </c>
      <c r="AB317" s="12"/>
    </row>
    <row r="318" spans="1:28" ht="14.4" x14ac:dyDescent="0.3">
      <c r="A318" s="36">
        <v>10</v>
      </c>
      <c r="B318" s="14">
        <v>37193</v>
      </c>
      <c r="C318" s="44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8"/>
      <c r="AA318" s="39">
        <f t="shared" si="4"/>
        <v>0</v>
      </c>
      <c r="AB318" s="12"/>
    </row>
    <row r="319" spans="1:28" ht="14.4" x14ac:dyDescent="0.3">
      <c r="A319" s="36">
        <v>10</v>
      </c>
      <c r="B319" s="14">
        <v>37194</v>
      </c>
      <c r="C319" s="44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8"/>
      <c r="AA319" s="39">
        <f t="shared" si="4"/>
        <v>0</v>
      </c>
      <c r="AB319" s="12"/>
    </row>
    <row r="320" spans="1:28" ht="14.4" x14ac:dyDescent="0.3">
      <c r="A320" s="36">
        <v>10</v>
      </c>
      <c r="B320" s="15">
        <v>37195</v>
      </c>
      <c r="C320" s="50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2"/>
      <c r="AA320" s="40">
        <f t="shared" si="4"/>
        <v>0</v>
      </c>
      <c r="AB320" s="12"/>
    </row>
    <row r="321" spans="1:28" ht="14.4" x14ac:dyDescent="0.3">
      <c r="A321" s="36">
        <v>11</v>
      </c>
      <c r="B321" s="14">
        <v>37196</v>
      </c>
      <c r="C321" s="44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8"/>
      <c r="AA321" s="39">
        <f t="shared" si="4"/>
        <v>0</v>
      </c>
      <c r="AB321" s="12"/>
    </row>
    <row r="322" spans="1:28" ht="14.4" x14ac:dyDescent="0.3">
      <c r="A322" s="36">
        <v>11</v>
      </c>
      <c r="B322" s="14">
        <v>37197</v>
      </c>
      <c r="C322" s="44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8"/>
      <c r="AA322" s="39">
        <f t="shared" si="4"/>
        <v>0</v>
      </c>
      <c r="AB322" s="12"/>
    </row>
    <row r="323" spans="1:28" ht="14.4" x14ac:dyDescent="0.3">
      <c r="A323" s="36">
        <v>11</v>
      </c>
      <c r="B323" s="14">
        <v>37198</v>
      </c>
      <c r="C323" s="44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8"/>
      <c r="AA323" s="39">
        <f t="shared" si="4"/>
        <v>0</v>
      </c>
      <c r="AB323" s="12"/>
    </row>
    <row r="324" spans="1:28" ht="14.4" x14ac:dyDescent="0.3">
      <c r="A324" s="36">
        <v>11</v>
      </c>
      <c r="B324" s="14">
        <v>37199</v>
      </c>
      <c r="C324" s="44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8"/>
      <c r="AA324" s="39">
        <f t="shared" si="4"/>
        <v>0</v>
      </c>
      <c r="AB324" s="12"/>
    </row>
    <row r="325" spans="1:28" ht="14.4" x14ac:dyDescent="0.3">
      <c r="A325" s="36">
        <v>11</v>
      </c>
      <c r="B325" s="14">
        <v>37200</v>
      </c>
      <c r="C325" s="44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8"/>
      <c r="AA325" s="39">
        <f t="shared" si="4"/>
        <v>0</v>
      </c>
      <c r="AB325" s="12"/>
    </row>
    <row r="326" spans="1:28" ht="14.4" x14ac:dyDescent="0.3">
      <c r="A326" s="36">
        <v>11</v>
      </c>
      <c r="B326" s="14">
        <v>37201</v>
      </c>
      <c r="C326" s="44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8"/>
      <c r="AA326" s="39">
        <f t="shared" si="4"/>
        <v>0</v>
      </c>
      <c r="AB326" s="12"/>
    </row>
    <row r="327" spans="1:28" ht="14.4" x14ac:dyDescent="0.3">
      <c r="A327" s="36">
        <v>11</v>
      </c>
      <c r="B327" s="14">
        <v>37202</v>
      </c>
      <c r="C327" s="44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8"/>
      <c r="AA327" s="39">
        <f t="shared" si="4"/>
        <v>0</v>
      </c>
      <c r="AB327" s="12"/>
    </row>
    <row r="328" spans="1:28" ht="14.4" x14ac:dyDescent="0.3">
      <c r="A328" s="36">
        <v>11</v>
      </c>
      <c r="B328" s="14">
        <v>37203</v>
      </c>
      <c r="C328" s="44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8"/>
      <c r="AA328" s="39">
        <f t="shared" si="4"/>
        <v>0</v>
      </c>
      <c r="AB328" s="12"/>
    </row>
    <row r="329" spans="1:28" ht="14.4" x14ac:dyDescent="0.3">
      <c r="A329" s="36">
        <v>11</v>
      </c>
      <c r="B329" s="14">
        <v>37204</v>
      </c>
      <c r="C329" s="44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8"/>
      <c r="AA329" s="39">
        <f t="shared" si="4"/>
        <v>0</v>
      </c>
      <c r="AB329" s="12"/>
    </row>
    <row r="330" spans="1:28" ht="14.4" x14ac:dyDescent="0.3">
      <c r="A330" s="36">
        <v>11</v>
      </c>
      <c r="B330" s="14">
        <v>37205</v>
      </c>
      <c r="C330" s="44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8"/>
      <c r="AA330" s="39">
        <f t="shared" si="4"/>
        <v>0</v>
      </c>
      <c r="AB330" s="12"/>
    </row>
    <row r="331" spans="1:28" ht="14.4" x14ac:dyDescent="0.3">
      <c r="A331" s="36">
        <v>11</v>
      </c>
      <c r="B331" s="14">
        <v>37206</v>
      </c>
      <c r="C331" s="44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8"/>
      <c r="AA331" s="39">
        <f t="shared" si="4"/>
        <v>0</v>
      </c>
      <c r="AB331" s="12"/>
    </row>
    <row r="332" spans="1:28" ht="14.4" x14ac:dyDescent="0.3">
      <c r="A332" s="36">
        <v>11</v>
      </c>
      <c r="B332" s="14">
        <v>37207</v>
      </c>
      <c r="C332" s="44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8"/>
      <c r="AA332" s="39">
        <f t="shared" si="4"/>
        <v>0</v>
      </c>
      <c r="AB332" s="12"/>
    </row>
    <row r="333" spans="1:28" ht="14.4" x14ac:dyDescent="0.3">
      <c r="A333" s="36">
        <v>11</v>
      </c>
      <c r="B333" s="14">
        <v>37208</v>
      </c>
      <c r="C333" s="44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8"/>
      <c r="AA333" s="39">
        <f t="shared" si="4"/>
        <v>0</v>
      </c>
      <c r="AB333" s="12"/>
    </row>
    <row r="334" spans="1:28" ht="14.4" x14ac:dyDescent="0.3">
      <c r="A334" s="36">
        <v>11</v>
      </c>
      <c r="B334" s="14">
        <v>37209</v>
      </c>
      <c r="C334" s="44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8"/>
      <c r="AA334" s="39">
        <f t="shared" si="4"/>
        <v>0</v>
      </c>
      <c r="AB334" s="12"/>
    </row>
    <row r="335" spans="1:28" ht="14.4" x14ac:dyDescent="0.3">
      <c r="A335" s="36">
        <v>11</v>
      </c>
      <c r="B335" s="14">
        <v>37210</v>
      </c>
      <c r="C335" s="44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8"/>
      <c r="AA335" s="39">
        <f t="shared" si="4"/>
        <v>0</v>
      </c>
      <c r="AB335" s="12"/>
    </row>
    <row r="336" spans="1:28" ht="14.4" x14ac:dyDescent="0.3">
      <c r="A336" s="36">
        <v>11</v>
      </c>
      <c r="B336" s="14">
        <v>37211</v>
      </c>
      <c r="C336" s="44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8"/>
      <c r="AA336" s="39">
        <f t="shared" si="4"/>
        <v>0</v>
      </c>
      <c r="AB336" s="12"/>
    </row>
    <row r="337" spans="1:28" ht="14.4" x14ac:dyDescent="0.3">
      <c r="A337" s="36">
        <v>11</v>
      </c>
      <c r="B337" s="14">
        <v>37212</v>
      </c>
      <c r="C337" s="44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8"/>
      <c r="AA337" s="39">
        <f t="shared" ref="AA337:AA381" si="5">SUM(C337:Z337)</f>
        <v>0</v>
      </c>
      <c r="AB337" s="12"/>
    </row>
    <row r="338" spans="1:28" ht="14.4" x14ac:dyDescent="0.3">
      <c r="A338" s="36">
        <v>11</v>
      </c>
      <c r="B338" s="14">
        <v>37213</v>
      </c>
      <c r="C338" s="44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8"/>
      <c r="AA338" s="39">
        <f t="shared" si="5"/>
        <v>0</v>
      </c>
      <c r="AB338" s="12"/>
    </row>
    <row r="339" spans="1:28" ht="14.4" x14ac:dyDescent="0.3">
      <c r="A339" s="36">
        <v>11</v>
      </c>
      <c r="B339" s="14">
        <v>37214</v>
      </c>
      <c r="C339" s="44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8"/>
      <c r="AA339" s="39">
        <f t="shared" si="5"/>
        <v>0</v>
      </c>
      <c r="AB339" s="12"/>
    </row>
    <row r="340" spans="1:28" ht="14.4" x14ac:dyDescent="0.3">
      <c r="A340" s="36">
        <v>11</v>
      </c>
      <c r="B340" s="14">
        <v>37215</v>
      </c>
      <c r="C340" s="44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8"/>
      <c r="AA340" s="39">
        <f t="shared" si="5"/>
        <v>0</v>
      </c>
      <c r="AB340" s="12"/>
    </row>
    <row r="341" spans="1:28" ht="14.4" x14ac:dyDescent="0.3">
      <c r="A341" s="36">
        <v>11</v>
      </c>
      <c r="B341" s="14">
        <v>37216</v>
      </c>
      <c r="C341" s="44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8"/>
      <c r="AA341" s="39">
        <f t="shared" si="5"/>
        <v>0</v>
      </c>
      <c r="AB341" s="12"/>
    </row>
    <row r="342" spans="1:28" ht="14.4" x14ac:dyDescent="0.3">
      <c r="A342" s="36">
        <v>11</v>
      </c>
      <c r="B342" s="14">
        <v>37217</v>
      </c>
      <c r="C342" s="44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8"/>
      <c r="AA342" s="39">
        <f t="shared" si="5"/>
        <v>0</v>
      </c>
      <c r="AB342" s="12"/>
    </row>
    <row r="343" spans="1:28" ht="14.4" x14ac:dyDescent="0.3">
      <c r="A343" s="36">
        <v>11</v>
      </c>
      <c r="B343" s="14">
        <v>37218</v>
      </c>
      <c r="C343" s="44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8"/>
      <c r="AA343" s="39">
        <f t="shared" si="5"/>
        <v>0</v>
      </c>
      <c r="AB343" s="12"/>
    </row>
    <row r="344" spans="1:28" ht="14.4" x14ac:dyDescent="0.3">
      <c r="A344" s="36">
        <v>11</v>
      </c>
      <c r="B344" s="14">
        <v>37219</v>
      </c>
      <c r="C344" s="44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8"/>
      <c r="AA344" s="39">
        <f t="shared" si="5"/>
        <v>0</v>
      </c>
      <c r="AB344" s="12"/>
    </row>
    <row r="345" spans="1:28" ht="14.4" x14ac:dyDescent="0.3">
      <c r="A345" s="36">
        <v>11</v>
      </c>
      <c r="B345" s="14">
        <v>37220</v>
      </c>
      <c r="C345" s="44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8"/>
      <c r="AA345" s="39">
        <f t="shared" si="5"/>
        <v>0</v>
      </c>
      <c r="AB345" s="12"/>
    </row>
    <row r="346" spans="1:28" ht="14.4" x14ac:dyDescent="0.3">
      <c r="A346" s="36">
        <v>11</v>
      </c>
      <c r="B346" s="14">
        <v>37221</v>
      </c>
      <c r="C346" s="44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8"/>
      <c r="AA346" s="39">
        <f t="shared" si="5"/>
        <v>0</v>
      </c>
      <c r="AB346" s="12"/>
    </row>
    <row r="347" spans="1:28" ht="14.4" x14ac:dyDescent="0.3">
      <c r="A347" s="36">
        <v>11</v>
      </c>
      <c r="B347" s="14">
        <v>37222</v>
      </c>
      <c r="C347" s="44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8"/>
      <c r="AA347" s="39">
        <f t="shared" si="5"/>
        <v>0</v>
      </c>
      <c r="AB347" s="12"/>
    </row>
    <row r="348" spans="1:28" ht="14.4" x14ac:dyDescent="0.3">
      <c r="A348" s="36">
        <v>11</v>
      </c>
      <c r="B348" s="14">
        <v>37223</v>
      </c>
      <c r="C348" s="44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8"/>
      <c r="AA348" s="39">
        <f t="shared" si="5"/>
        <v>0</v>
      </c>
      <c r="AB348" s="12"/>
    </row>
    <row r="349" spans="1:28" ht="14.4" x14ac:dyDescent="0.3">
      <c r="A349" s="36">
        <v>11</v>
      </c>
      <c r="B349" s="14">
        <v>37224</v>
      </c>
      <c r="C349" s="44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8"/>
      <c r="AA349" s="39">
        <f t="shared" si="5"/>
        <v>0</v>
      </c>
      <c r="AB349" s="12"/>
    </row>
    <row r="350" spans="1:28" ht="14.4" x14ac:dyDescent="0.3">
      <c r="A350" s="36">
        <v>11</v>
      </c>
      <c r="B350" s="15">
        <v>37225</v>
      </c>
      <c r="C350" s="50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2"/>
      <c r="AA350" s="40">
        <f t="shared" si="5"/>
        <v>0</v>
      </c>
      <c r="AB350" s="12"/>
    </row>
    <row r="351" spans="1:28" ht="14.4" x14ac:dyDescent="0.3">
      <c r="A351" s="36">
        <v>12</v>
      </c>
      <c r="B351" s="14">
        <v>37226</v>
      </c>
      <c r="C351" s="44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8"/>
      <c r="AA351" s="39">
        <f t="shared" si="5"/>
        <v>0</v>
      </c>
      <c r="AB351" s="12"/>
    </row>
    <row r="352" spans="1:28" ht="14.4" x14ac:dyDescent="0.3">
      <c r="A352" s="36">
        <v>12</v>
      </c>
      <c r="B352" s="14">
        <v>37227</v>
      </c>
      <c r="C352" s="44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8"/>
      <c r="AA352" s="39">
        <f t="shared" si="5"/>
        <v>0</v>
      </c>
      <c r="AB352" s="12"/>
    </row>
    <row r="353" spans="1:28" ht="14.4" x14ac:dyDescent="0.3">
      <c r="A353" s="36">
        <v>12</v>
      </c>
      <c r="B353" s="14">
        <v>37228</v>
      </c>
      <c r="C353" s="44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8"/>
      <c r="AA353" s="39">
        <f t="shared" si="5"/>
        <v>0</v>
      </c>
      <c r="AB353" s="12"/>
    </row>
    <row r="354" spans="1:28" ht="14.4" x14ac:dyDescent="0.3">
      <c r="A354" s="36">
        <v>12</v>
      </c>
      <c r="B354" s="14">
        <v>37229</v>
      </c>
      <c r="C354" s="44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8"/>
      <c r="AA354" s="39">
        <f t="shared" si="5"/>
        <v>0</v>
      </c>
      <c r="AB354" s="12"/>
    </row>
    <row r="355" spans="1:28" ht="14.4" x14ac:dyDescent="0.3">
      <c r="A355" s="36">
        <v>12</v>
      </c>
      <c r="B355" s="14">
        <v>37230</v>
      </c>
      <c r="C355" s="44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8"/>
      <c r="AA355" s="39">
        <f t="shared" si="5"/>
        <v>0</v>
      </c>
      <c r="AB355" s="12"/>
    </row>
    <row r="356" spans="1:28" ht="14.4" x14ac:dyDescent="0.3">
      <c r="A356" s="36">
        <v>12</v>
      </c>
      <c r="B356" s="14">
        <v>37231</v>
      </c>
      <c r="C356" s="44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8"/>
      <c r="AA356" s="39">
        <f t="shared" si="5"/>
        <v>0</v>
      </c>
      <c r="AB356" s="12"/>
    </row>
    <row r="357" spans="1:28" ht="14.4" x14ac:dyDescent="0.3">
      <c r="A357" s="36">
        <v>12</v>
      </c>
      <c r="B357" s="14">
        <v>37232</v>
      </c>
      <c r="C357" s="44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8"/>
      <c r="AA357" s="39">
        <f t="shared" si="5"/>
        <v>0</v>
      </c>
      <c r="AB357" s="12"/>
    </row>
    <row r="358" spans="1:28" ht="14.4" x14ac:dyDescent="0.3">
      <c r="A358" s="36">
        <v>12</v>
      </c>
      <c r="B358" s="14">
        <v>37233</v>
      </c>
      <c r="C358" s="44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8"/>
      <c r="AA358" s="39">
        <f t="shared" si="5"/>
        <v>0</v>
      </c>
      <c r="AB358" s="12"/>
    </row>
    <row r="359" spans="1:28" ht="14.4" x14ac:dyDescent="0.3">
      <c r="A359" s="36">
        <v>12</v>
      </c>
      <c r="B359" s="14">
        <v>37234</v>
      </c>
      <c r="C359" s="44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8"/>
      <c r="AA359" s="39">
        <f t="shared" si="5"/>
        <v>0</v>
      </c>
      <c r="AB359" s="12"/>
    </row>
    <row r="360" spans="1:28" ht="14.4" x14ac:dyDescent="0.3">
      <c r="A360" s="36">
        <v>12</v>
      </c>
      <c r="B360" s="14">
        <v>37235</v>
      </c>
      <c r="C360" s="44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8"/>
      <c r="AA360" s="39">
        <f t="shared" si="5"/>
        <v>0</v>
      </c>
      <c r="AB360" s="12"/>
    </row>
    <row r="361" spans="1:28" ht="14.4" x14ac:dyDescent="0.3">
      <c r="A361" s="36">
        <v>12</v>
      </c>
      <c r="B361" s="14">
        <v>37236</v>
      </c>
      <c r="C361" s="44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8"/>
      <c r="AA361" s="39">
        <f t="shared" si="5"/>
        <v>0</v>
      </c>
      <c r="AB361" s="12"/>
    </row>
    <row r="362" spans="1:28" ht="14.4" x14ac:dyDescent="0.3">
      <c r="A362" s="36">
        <v>12</v>
      </c>
      <c r="B362" s="14">
        <v>37237</v>
      </c>
      <c r="C362" s="44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8"/>
      <c r="AA362" s="39">
        <f t="shared" si="5"/>
        <v>0</v>
      </c>
      <c r="AB362" s="12"/>
    </row>
    <row r="363" spans="1:28" ht="14.4" x14ac:dyDescent="0.3">
      <c r="A363" s="36">
        <v>12</v>
      </c>
      <c r="B363" s="14">
        <v>37238</v>
      </c>
      <c r="C363" s="44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8"/>
      <c r="AA363" s="39">
        <f t="shared" si="5"/>
        <v>0</v>
      </c>
      <c r="AB363" s="12"/>
    </row>
    <row r="364" spans="1:28" ht="14.4" x14ac:dyDescent="0.3">
      <c r="A364" s="36">
        <v>12</v>
      </c>
      <c r="B364" s="14">
        <v>37239</v>
      </c>
      <c r="C364" s="44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8"/>
      <c r="AA364" s="39">
        <f t="shared" si="5"/>
        <v>0</v>
      </c>
      <c r="AB364" s="12"/>
    </row>
    <row r="365" spans="1:28" ht="14.4" x14ac:dyDescent="0.3">
      <c r="A365" s="36">
        <v>12</v>
      </c>
      <c r="B365" s="14">
        <v>37240</v>
      </c>
      <c r="C365" s="44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8"/>
      <c r="AA365" s="39">
        <f t="shared" si="5"/>
        <v>0</v>
      </c>
      <c r="AB365" s="12"/>
    </row>
    <row r="366" spans="1:28" ht="14.4" x14ac:dyDescent="0.3">
      <c r="A366" s="36">
        <v>12</v>
      </c>
      <c r="B366" s="14">
        <v>37241</v>
      </c>
      <c r="C366" s="44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8"/>
      <c r="AA366" s="39">
        <f t="shared" si="5"/>
        <v>0</v>
      </c>
      <c r="AB366" s="12"/>
    </row>
    <row r="367" spans="1:28" ht="14.4" x14ac:dyDescent="0.3">
      <c r="A367" s="36">
        <v>12</v>
      </c>
      <c r="B367" s="14">
        <v>37242</v>
      </c>
      <c r="C367" s="44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8"/>
      <c r="AA367" s="39">
        <f t="shared" si="5"/>
        <v>0</v>
      </c>
      <c r="AB367" s="12"/>
    </row>
    <row r="368" spans="1:28" ht="14.4" x14ac:dyDescent="0.3">
      <c r="A368" s="36">
        <v>12</v>
      </c>
      <c r="B368" s="14">
        <v>37243</v>
      </c>
      <c r="C368" s="44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8"/>
      <c r="AA368" s="39">
        <f t="shared" si="5"/>
        <v>0</v>
      </c>
      <c r="AB368" s="12"/>
    </row>
    <row r="369" spans="1:28" ht="14.4" x14ac:dyDescent="0.3">
      <c r="A369" s="36">
        <v>12</v>
      </c>
      <c r="B369" s="14">
        <v>37244</v>
      </c>
      <c r="C369" s="44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8"/>
      <c r="AA369" s="39">
        <f t="shared" si="5"/>
        <v>0</v>
      </c>
      <c r="AB369" s="12"/>
    </row>
    <row r="370" spans="1:28" ht="14.4" x14ac:dyDescent="0.3">
      <c r="A370" s="36">
        <v>12</v>
      </c>
      <c r="B370" s="14">
        <v>37245</v>
      </c>
      <c r="C370" s="44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8"/>
      <c r="AA370" s="39">
        <f t="shared" si="5"/>
        <v>0</v>
      </c>
      <c r="AB370" s="12"/>
    </row>
    <row r="371" spans="1:28" ht="14.4" x14ac:dyDescent="0.3">
      <c r="A371" s="36">
        <v>12</v>
      </c>
      <c r="B371" s="14">
        <v>37246</v>
      </c>
      <c r="C371" s="44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8"/>
      <c r="AA371" s="39">
        <f t="shared" si="5"/>
        <v>0</v>
      </c>
      <c r="AB371" s="12"/>
    </row>
    <row r="372" spans="1:28" ht="14.4" x14ac:dyDescent="0.3">
      <c r="A372" s="36">
        <v>12</v>
      </c>
      <c r="B372" s="14">
        <v>37247</v>
      </c>
      <c r="C372" s="44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8"/>
      <c r="AA372" s="39">
        <f t="shared" si="5"/>
        <v>0</v>
      </c>
      <c r="AB372" s="12"/>
    </row>
    <row r="373" spans="1:28" ht="14.4" x14ac:dyDescent="0.3">
      <c r="A373" s="36">
        <v>12</v>
      </c>
      <c r="B373" s="14">
        <v>37248</v>
      </c>
      <c r="C373" s="44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8"/>
      <c r="AA373" s="39">
        <f t="shared" si="5"/>
        <v>0</v>
      </c>
      <c r="AB373" s="12"/>
    </row>
    <row r="374" spans="1:28" ht="14.4" x14ac:dyDescent="0.3">
      <c r="A374" s="36">
        <v>12</v>
      </c>
      <c r="B374" s="14">
        <v>37249</v>
      </c>
      <c r="C374" s="44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8"/>
      <c r="AA374" s="39">
        <f t="shared" si="5"/>
        <v>0</v>
      </c>
      <c r="AB374" s="12"/>
    </row>
    <row r="375" spans="1:28" ht="14.4" x14ac:dyDescent="0.3">
      <c r="A375" s="36">
        <v>12</v>
      </c>
      <c r="B375" s="14">
        <v>37250</v>
      </c>
      <c r="C375" s="44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8"/>
      <c r="AA375" s="39">
        <f t="shared" si="5"/>
        <v>0</v>
      </c>
      <c r="AB375" s="12"/>
    </row>
    <row r="376" spans="1:28" ht="14.4" x14ac:dyDescent="0.3">
      <c r="A376" s="36">
        <v>12</v>
      </c>
      <c r="B376" s="14">
        <v>37251</v>
      </c>
      <c r="C376" s="44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8"/>
      <c r="AA376" s="39">
        <f t="shared" si="5"/>
        <v>0</v>
      </c>
      <c r="AB376" s="12"/>
    </row>
    <row r="377" spans="1:28" ht="14.4" x14ac:dyDescent="0.3">
      <c r="A377" s="36">
        <v>12</v>
      </c>
      <c r="B377" s="14">
        <v>37252</v>
      </c>
      <c r="C377" s="44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8"/>
      <c r="AA377" s="39">
        <f t="shared" si="5"/>
        <v>0</v>
      </c>
      <c r="AB377" s="12"/>
    </row>
    <row r="378" spans="1:28" ht="14.4" x14ac:dyDescent="0.3">
      <c r="A378" s="36">
        <v>12</v>
      </c>
      <c r="B378" s="14">
        <v>37253</v>
      </c>
      <c r="C378" s="44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8"/>
      <c r="AA378" s="39">
        <f t="shared" si="5"/>
        <v>0</v>
      </c>
      <c r="AB378" s="12"/>
    </row>
    <row r="379" spans="1:28" ht="14.4" x14ac:dyDescent="0.3">
      <c r="A379" s="36">
        <v>12</v>
      </c>
      <c r="B379" s="14">
        <v>37254</v>
      </c>
      <c r="C379" s="44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8"/>
      <c r="AA379" s="39">
        <f t="shared" si="5"/>
        <v>0</v>
      </c>
      <c r="AB379" s="12"/>
    </row>
    <row r="380" spans="1:28" ht="14.4" x14ac:dyDescent="0.3">
      <c r="A380" s="36">
        <v>12</v>
      </c>
      <c r="B380" s="14">
        <v>37255</v>
      </c>
      <c r="C380" s="44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8"/>
      <c r="AA380" s="39">
        <f t="shared" si="5"/>
        <v>0</v>
      </c>
      <c r="AB380" s="12"/>
    </row>
    <row r="381" spans="1:28" ht="14.4" x14ac:dyDescent="0.3">
      <c r="A381" s="36">
        <v>12</v>
      </c>
      <c r="B381" s="15">
        <v>37256</v>
      </c>
      <c r="C381" s="50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2"/>
      <c r="AA381" s="40">
        <f t="shared" si="5"/>
        <v>0</v>
      </c>
      <c r="AB381" s="12"/>
    </row>
    <row r="382" spans="1:28" ht="14.4" x14ac:dyDescent="0.3">
      <c r="B382" s="16"/>
      <c r="C382" s="16"/>
      <c r="D382" s="16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4.4" x14ac:dyDescent="0.3">
      <c r="B383" s="16"/>
      <c r="C383" s="16"/>
      <c r="D383" s="16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7"/>
      <c r="Y383" s="17"/>
      <c r="Z383" s="17" t="s">
        <v>26</v>
      </c>
      <c r="AA383" s="18">
        <f>SUM(AA17:AA381)/1000</f>
        <v>0</v>
      </c>
      <c r="AB383" s="12" t="s">
        <v>27</v>
      </c>
    </row>
    <row r="384" spans="1:28" ht="14.4" x14ac:dyDescent="0.3">
      <c r="B384" s="16"/>
      <c r="C384" s="16"/>
      <c r="D384" s="16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7"/>
      <c r="Y384" s="17"/>
      <c r="Z384" s="17" t="s">
        <v>28</v>
      </c>
      <c r="AA384" s="18">
        <f>AA383+AA75/1000</f>
        <v>0</v>
      </c>
      <c r="AB384" s="12" t="s">
        <v>27</v>
      </c>
    </row>
  </sheetData>
  <sheetProtection formatColumns="0" formatRows="0" selectLockedCells="1"/>
  <conditionalFormatting sqref="N11:N12">
    <cfRule type="expression" dxfId="2" priority="6">
      <formula>$O$11=""</formula>
    </cfRule>
  </conditionalFormatting>
  <conditionalFormatting sqref="N13">
    <cfRule type="expression" dxfId="1" priority="5">
      <formula>$O$13="Fill in Generation Profile"</formula>
    </cfRule>
  </conditionalFormatting>
  <conditionalFormatting sqref="O13">
    <cfRule type="expression" dxfId="0" priority="1">
      <formula>$O$13="Ready for Submittal"</formula>
    </cfRule>
  </conditionalFormatting>
  <dataValidations count="4">
    <dataValidation type="decimal" allowBlank="1" showInputMessage="1" showErrorMessage="1" error="Only numbers greater than 0, and up to and including 10 can be inputted. Negative numbers are not allowed." sqref="L2">
      <formula1>0.1</formula1>
      <formula2>10</formula2>
    </dataValidation>
    <dataValidation type="decimal" operator="greaterThan" allowBlank="1" showInputMessage="1" showErrorMessage="1" error="Only numbers greater than 0.5 MW are allowed." sqref="O11 L1">
      <formula1>0.5</formula1>
    </dataValidation>
    <dataValidation type="decimal" allowBlank="1" showInputMessage="1" showErrorMessage="1" error="Entered values should be greater than or equal to zero, and should not exceed AC contract capacity." sqref="C17:Z381">
      <formula1>0</formula1>
      <formula2>$O$11</formula2>
    </dataValidation>
    <dataValidation type="decimal" operator="greaterThan" allowBlank="1" showInputMessage="1" showErrorMessage="1" error="Only numbers greater than 0, and up to and including 10 can be inputted. Negative numbers are not allowed." sqref="O12">
      <formula1>0</formula1>
    </dataValidation>
  </dataValidations>
  <hyperlinks>
    <hyperlink ref="H7" r:id="rId1"/>
  </hyperlinks>
  <pageMargins left="0.7" right="0.7" top="0.75" bottom="0.75" header="0.3" footer="0.3"/>
  <pageSetup scale="1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48"/>
  <sheetViews>
    <sheetView showGridLines="0" topLeftCell="A16" zoomScaleNormal="100" workbookViewId="0"/>
  </sheetViews>
  <sheetFormatPr defaultColWidth="18.6640625" defaultRowHeight="12.75" customHeight="1" x14ac:dyDescent="0.25"/>
  <cols>
    <col min="1" max="1" width="23" style="19" customWidth="1"/>
    <col min="2" max="25" width="6.6640625" style="19" customWidth="1"/>
    <col min="26" max="16384" width="18.6640625" style="19"/>
  </cols>
  <sheetData>
    <row r="1" spans="1:2" ht="13.8" x14ac:dyDescent="0.25">
      <c r="A1" s="19" t="s">
        <v>46</v>
      </c>
      <c r="B1" s="41">
        <f>Profile!O11</f>
        <v>0</v>
      </c>
    </row>
    <row r="2" spans="1:2" ht="13.2" x14ac:dyDescent="0.25">
      <c r="A2" s="19" t="s">
        <v>37</v>
      </c>
      <c r="B2" s="42" t="str">
        <f>IF(B1=0,"N/A",Profile!AA383*1000/(Summary!B1*8760))</f>
        <v>N/A</v>
      </c>
    </row>
    <row r="30" spans="1:25" ht="13.2" x14ac:dyDescent="0.25">
      <c r="A30" s="37" t="s">
        <v>38</v>
      </c>
    </row>
    <row r="31" spans="1:25" ht="13.2" x14ac:dyDescent="0.25">
      <c r="A31" s="26"/>
      <c r="B31" s="27">
        <v>1</v>
      </c>
      <c r="C31" s="27">
        <f>B31+1</f>
        <v>2</v>
      </c>
      <c r="D31" s="27">
        <f t="shared" ref="D31:Y31" si="0">C31+1</f>
        <v>3</v>
      </c>
      <c r="E31" s="27">
        <f t="shared" si="0"/>
        <v>4</v>
      </c>
      <c r="F31" s="27">
        <f t="shared" si="0"/>
        <v>5</v>
      </c>
      <c r="G31" s="27">
        <f t="shared" si="0"/>
        <v>6</v>
      </c>
      <c r="H31" s="27">
        <f t="shared" si="0"/>
        <v>7</v>
      </c>
      <c r="I31" s="27">
        <f t="shared" si="0"/>
        <v>8</v>
      </c>
      <c r="J31" s="27">
        <f t="shared" si="0"/>
        <v>9</v>
      </c>
      <c r="K31" s="27">
        <f t="shared" si="0"/>
        <v>10</v>
      </c>
      <c r="L31" s="27">
        <f t="shared" si="0"/>
        <v>11</v>
      </c>
      <c r="M31" s="27">
        <f t="shared" si="0"/>
        <v>12</v>
      </c>
      <c r="N31" s="27">
        <f t="shared" si="0"/>
        <v>13</v>
      </c>
      <c r="O31" s="27">
        <f t="shared" si="0"/>
        <v>14</v>
      </c>
      <c r="P31" s="27">
        <f t="shared" si="0"/>
        <v>15</v>
      </c>
      <c r="Q31" s="27">
        <f t="shared" si="0"/>
        <v>16</v>
      </c>
      <c r="R31" s="27">
        <f t="shared" si="0"/>
        <v>17</v>
      </c>
      <c r="S31" s="27">
        <f t="shared" si="0"/>
        <v>18</v>
      </c>
      <c r="T31" s="27">
        <f t="shared" si="0"/>
        <v>19</v>
      </c>
      <c r="U31" s="27">
        <f t="shared" si="0"/>
        <v>20</v>
      </c>
      <c r="V31" s="27">
        <f t="shared" si="0"/>
        <v>21</v>
      </c>
      <c r="W31" s="27">
        <f t="shared" si="0"/>
        <v>22</v>
      </c>
      <c r="X31" s="27">
        <f t="shared" si="0"/>
        <v>23</v>
      </c>
      <c r="Y31" s="28">
        <f t="shared" si="0"/>
        <v>24</v>
      </c>
    </row>
    <row r="32" spans="1:25" ht="13.2" x14ac:dyDescent="0.25">
      <c r="A32" s="24">
        <v>1</v>
      </c>
      <c r="B32" s="20">
        <f>SUMIF(Profile!$A$17:$A$381,Summary!$A32,Profile!C$17:C$381)/COUNTIF(Profile!$A$17:$A$381,Summary!$A32)</f>
        <v>0</v>
      </c>
      <c r="C32" s="20">
        <f>SUMIF(Profile!$A$17:$A$381,Summary!$A32,Profile!D$17:D$381)/COUNTIF(Profile!$A$17:$A$381,Summary!$A32)</f>
        <v>0</v>
      </c>
      <c r="D32" s="20">
        <f>SUMIF(Profile!$A$17:$A$381,Summary!$A32,Profile!E$17:E$381)/COUNTIF(Profile!$A$17:$A$381,Summary!$A32)</f>
        <v>0</v>
      </c>
      <c r="E32" s="20">
        <f>SUMIF(Profile!$A$17:$A$381,Summary!$A32,Profile!F$17:F$381)/COUNTIF(Profile!$A$17:$A$381,Summary!$A32)</f>
        <v>0</v>
      </c>
      <c r="F32" s="20">
        <f>SUMIF(Profile!$A$17:$A$381,Summary!$A32,Profile!G$17:G$381)/COUNTIF(Profile!$A$17:$A$381,Summary!$A32)</f>
        <v>0</v>
      </c>
      <c r="G32" s="20">
        <f>SUMIF(Profile!$A$17:$A$381,Summary!$A32,Profile!H$17:H$381)/COUNTIF(Profile!$A$17:$A$381,Summary!$A32)</f>
        <v>0</v>
      </c>
      <c r="H32" s="20">
        <f>SUMIF(Profile!$A$17:$A$381,Summary!$A32,Profile!I$17:I$381)/COUNTIF(Profile!$A$17:$A$381,Summary!$A32)</f>
        <v>0</v>
      </c>
      <c r="I32" s="20">
        <f>SUMIF(Profile!$A$17:$A$381,Summary!$A32,Profile!J$17:J$381)/COUNTIF(Profile!$A$17:$A$381,Summary!$A32)</f>
        <v>0</v>
      </c>
      <c r="J32" s="20">
        <f>SUMIF(Profile!$A$17:$A$381,Summary!$A32,Profile!K$17:K$381)/COUNTIF(Profile!$A$17:$A$381,Summary!$A32)</f>
        <v>0</v>
      </c>
      <c r="K32" s="20">
        <f>SUMIF(Profile!$A$17:$A$381,Summary!$A32,Profile!L$17:L$381)/COUNTIF(Profile!$A$17:$A$381,Summary!$A32)</f>
        <v>0</v>
      </c>
      <c r="L32" s="20">
        <f>SUMIF(Profile!$A$17:$A$381,Summary!$A32,Profile!M$17:M$381)/COUNTIF(Profile!$A$17:$A$381,Summary!$A32)</f>
        <v>0</v>
      </c>
      <c r="M32" s="20">
        <f>SUMIF(Profile!$A$17:$A$381,Summary!$A32,Profile!N$17:N$381)/COUNTIF(Profile!$A$17:$A$381,Summary!$A32)</f>
        <v>0</v>
      </c>
      <c r="N32" s="20">
        <f>SUMIF(Profile!$A$17:$A$381,Summary!$A32,Profile!O$17:O$381)/COUNTIF(Profile!$A$17:$A$381,Summary!$A32)</f>
        <v>0</v>
      </c>
      <c r="O32" s="20">
        <f>SUMIF(Profile!$A$17:$A$381,Summary!$A32,Profile!P$17:P$381)/COUNTIF(Profile!$A$17:$A$381,Summary!$A32)</f>
        <v>0</v>
      </c>
      <c r="P32" s="20">
        <f>SUMIF(Profile!$A$17:$A$381,Summary!$A32,Profile!Q$17:Q$381)/COUNTIF(Profile!$A$17:$A$381,Summary!$A32)</f>
        <v>0</v>
      </c>
      <c r="Q32" s="20">
        <f>SUMIF(Profile!$A$17:$A$381,Summary!$A32,Profile!R$17:R$381)/COUNTIF(Profile!$A$17:$A$381,Summary!$A32)</f>
        <v>0</v>
      </c>
      <c r="R32" s="20">
        <f>SUMIF(Profile!$A$17:$A$381,Summary!$A32,Profile!S$17:S$381)/COUNTIF(Profile!$A$17:$A$381,Summary!$A32)</f>
        <v>0</v>
      </c>
      <c r="S32" s="20">
        <f>SUMIF(Profile!$A$17:$A$381,Summary!$A32,Profile!T$17:T$381)/COUNTIF(Profile!$A$17:$A$381,Summary!$A32)</f>
        <v>0</v>
      </c>
      <c r="T32" s="20">
        <f>SUMIF(Profile!$A$17:$A$381,Summary!$A32,Profile!U$17:U$381)/COUNTIF(Profile!$A$17:$A$381,Summary!$A32)</f>
        <v>0</v>
      </c>
      <c r="U32" s="20">
        <f>SUMIF(Profile!$A$17:$A$381,Summary!$A32,Profile!V$17:V$381)/COUNTIF(Profile!$A$17:$A$381,Summary!$A32)</f>
        <v>0</v>
      </c>
      <c r="V32" s="20">
        <f>SUMIF(Profile!$A$17:$A$381,Summary!$A32,Profile!W$17:W$381)/COUNTIF(Profile!$A$17:$A$381,Summary!$A32)</f>
        <v>0</v>
      </c>
      <c r="W32" s="20">
        <f>SUMIF(Profile!$A$17:$A$381,Summary!$A32,Profile!X$17:X$381)/COUNTIF(Profile!$A$17:$A$381,Summary!$A32)</f>
        <v>0</v>
      </c>
      <c r="X32" s="20">
        <f>SUMIF(Profile!$A$17:$A$381,Summary!$A32,Profile!Y$17:Y$381)/COUNTIF(Profile!$A$17:$A$381,Summary!$A32)</f>
        <v>0</v>
      </c>
      <c r="Y32" s="21">
        <f>SUMIF(Profile!$A$17:$A$381,Summary!$A32,Profile!Z$17:Z$381)/COUNTIF(Profile!$A$17:$A$381,Summary!$A32)</f>
        <v>0</v>
      </c>
    </row>
    <row r="33" spans="1:25" ht="13.2" x14ac:dyDescent="0.25">
      <c r="A33" s="24">
        <v>2</v>
      </c>
      <c r="B33" s="20">
        <f>SUMIF(Profile!$A$17:$A$381,Summary!$A33,Profile!C$17:C$381)/COUNTIF(Profile!$A$17:$A$381,Summary!$A33)</f>
        <v>0</v>
      </c>
      <c r="C33" s="20">
        <f>SUMIF(Profile!$A$17:$A$381,Summary!$A33,Profile!D$17:D$381)/COUNTIF(Profile!$A$17:$A$381,Summary!$A33)</f>
        <v>0</v>
      </c>
      <c r="D33" s="20">
        <f>SUMIF(Profile!$A$17:$A$381,Summary!$A33,Profile!E$17:E$381)/COUNTIF(Profile!$A$17:$A$381,Summary!$A33)</f>
        <v>0</v>
      </c>
      <c r="E33" s="20">
        <f>SUMIF(Profile!$A$17:$A$381,Summary!$A33,Profile!F$17:F$381)/COUNTIF(Profile!$A$17:$A$381,Summary!$A33)</f>
        <v>0</v>
      </c>
      <c r="F33" s="20">
        <f>SUMIF(Profile!$A$17:$A$381,Summary!$A33,Profile!G$17:G$381)/COUNTIF(Profile!$A$17:$A$381,Summary!$A33)</f>
        <v>0</v>
      </c>
      <c r="G33" s="20">
        <f>SUMIF(Profile!$A$17:$A$381,Summary!$A33,Profile!H$17:H$381)/COUNTIF(Profile!$A$17:$A$381,Summary!$A33)</f>
        <v>0</v>
      </c>
      <c r="H33" s="20">
        <f>SUMIF(Profile!$A$17:$A$381,Summary!$A33,Profile!I$17:I$381)/COUNTIF(Profile!$A$17:$A$381,Summary!$A33)</f>
        <v>0</v>
      </c>
      <c r="I33" s="20">
        <f>SUMIF(Profile!$A$17:$A$381,Summary!$A33,Profile!J$17:J$381)/COUNTIF(Profile!$A$17:$A$381,Summary!$A33)</f>
        <v>0</v>
      </c>
      <c r="J33" s="20">
        <f>SUMIF(Profile!$A$17:$A$381,Summary!$A33,Profile!K$17:K$381)/COUNTIF(Profile!$A$17:$A$381,Summary!$A33)</f>
        <v>0</v>
      </c>
      <c r="K33" s="20">
        <f>SUMIF(Profile!$A$17:$A$381,Summary!$A33,Profile!L$17:L$381)/COUNTIF(Profile!$A$17:$A$381,Summary!$A33)</f>
        <v>0</v>
      </c>
      <c r="L33" s="20">
        <f>SUMIF(Profile!$A$17:$A$381,Summary!$A33,Profile!M$17:M$381)/COUNTIF(Profile!$A$17:$A$381,Summary!$A33)</f>
        <v>0</v>
      </c>
      <c r="M33" s="20">
        <f>SUMIF(Profile!$A$17:$A$381,Summary!$A33,Profile!N$17:N$381)/COUNTIF(Profile!$A$17:$A$381,Summary!$A33)</f>
        <v>0</v>
      </c>
      <c r="N33" s="20">
        <f>SUMIF(Profile!$A$17:$A$381,Summary!$A33,Profile!O$17:O$381)/COUNTIF(Profile!$A$17:$A$381,Summary!$A33)</f>
        <v>0</v>
      </c>
      <c r="O33" s="20">
        <f>SUMIF(Profile!$A$17:$A$381,Summary!$A33,Profile!P$17:P$381)/COUNTIF(Profile!$A$17:$A$381,Summary!$A33)</f>
        <v>0</v>
      </c>
      <c r="P33" s="20">
        <f>SUMIF(Profile!$A$17:$A$381,Summary!$A33,Profile!Q$17:Q$381)/COUNTIF(Profile!$A$17:$A$381,Summary!$A33)</f>
        <v>0</v>
      </c>
      <c r="Q33" s="20">
        <f>SUMIF(Profile!$A$17:$A$381,Summary!$A33,Profile!R$17:R$381)/COUNTIF(Profile!$A$17:$A$381,Summary!$A33)</f>
        <v>0</v>
      </c>
      <c r="R33" s="20">
        <f>SUMIF(Profile!$A$17:$A$381,Summary!$A33,Profile!S$17:S$381)/COUNTIF(Profile!$A$17:$A$381,Summary!$A33)</f>
        <v>0</v>
      </c>
      <c r="S33" s="20">
        <f>SUMIF(Profile!$A$17:$A$381,Summary!$A33,Profile!T$17:T$381)/COUNTIF(Profile!$A$17:$A$381,Summary!$A33)</f>
        <v>0</v>
      </c>
      <c r="T33" s="20">
        <f>SUMIF(Profile!$A$17:$A$381,Summary!$A33,Profile!U$17:U$381)/COUNTIF(Profile!$A$17:$A$381,Summary!$A33)</f>
        <v>0</v>
      </c>
      <c r="U33" s="20">
        <f>SUMIF(Profile!$A$17:$A$381,Summary!$A33,Profile!V$17:V$381)/COUNTIF(Profile!$A$17:$A$381,Summary!$A33)</f>
        <v>0</v>
      </c>
      <c r="V33" s="20">
        <f>SUMIF(Profile!$A$17:$A$381,Summary!$A33,Profile!W$17:W$381)/COUNTIF(Profile!$A$17:$A$381,Summary!$A33)</f>
        <v>0</v>
      </c>
      <c r="W33" s="20">
        <f>SUMIF(Profile!$A$17:$A$381,Summary!$A33,Profile!X$17:X$381)/COUNTIF(Profile!$A$17:$A$381,Summary!$A33)</f>
        <v>0</v>
      </c>
      <c r="X33" s="20">
        <f>SUMIF(Profile!$A$17:$A$381,Summary!$A33,Profile!Y$17:Y$381)/COUNTIF(Profile!$A$17:$A$381,Summary!$A33)</f>
        <v>0</v>
      </c>
      <c r="Y33" s="21">
        <f>SUMIF(Profile!$A$17:$A$381,Summary!$A33,Profile!Z$17:Z$381)/COUNTIF(Profile!$A$17:$A$381,Summary!$A33)</f>
        <v>0</v>
      </c>
    </row>
    <row r="34" spans="1:25" ht="13.2" x14ac:dyDescent="0.25">
      <c r="A34" s="24">
        <v>3</v>
      </c>
      <c r="B34" s="20">
        <f>SUMIF(Profile!$A$17:$A$381,Summary!$A34,Profile!C$17:C$381)/COUNTIF(Profile!$A$17:$A$381,Summary!$A34)</f>
        <v>0</v>
      </c>
      <c r="C34" s="20">
        <f>SUMIF(Profile!$A$17:$A$381,Summary!$A34,Profile!D$17:D$381)/COUNTIF(Profile!$A$17:$A$381,Summary!$A34)</f>
        <v>0</v>
      </c>
      <c r="D34" s="20">
        <f>SUMIF(Profile!$A$17:$A$381,Summary!$A34,Profile!E$17:E$381)/COUNTIF(Profile!$A$17:$A$381,Summary!$A34)</f>
        <v>0</v>
      </c>
      <c r="E34" s="20">
        <f>SUMIF(Profile!$A$17:$A$381,Summary!$A34,Profile!F$17:F$381)/COUNTIF(Profile!$A$17:$A$381,Summary!$A34)</f>
        <v>0</v>
      </c>
      <c r="F34" s="20">
        <f>SUMIF(Profile!$A$17:$A$381,Summary!$A34,Profile!G$17:G$381)/COUNTIF(Profile!$A$17:$A$381,Summary!$A34)</f>
        <v>0</v>
      </c>
      <c r="G34" s="20">
        <f>SUMIF(Profile!$A$17:$A$381,Summary!$A34,Profile!H$17:H$381)/COUNTIF(Profile!$A$17:$A$381,Summary!$A34)</f>
        <v>0</v>
      </c>
      <c r="H34" s="20">
        <f>SUMIF(Profile!$A$17:$A$381,Summary!$A34,Profile!I$17:I$381)/COUNTIF(Profile!$A$17:$A$381,Summary!$A34)</f>
        <v>0</v>
      </c>
      <c r="I34" s="20">
        <f>SUMIF(Profile!$A$17:$A$381,Summary!$A34,Profile!J$17:J$381)/COUNTIF(Profile!$A$17:$A$381,Summary!$A34)</f>
        <v>0</v>
      </c>
      <c r="J34" s="20">
        <f>SUMIF(Profile!$A$17:$A$381,Summary!$A34,Profile!K$17:K$381)/COUNTIF(Profile!$A$17:$A$381,Summary!$A34)</f>
        <v>0</v>
      </c>
      <c r="K34" s="20">
        <f>SUMIF(Profile!$A$17:$A$381,Summary!$A34,Profile!L$17:L$381)/COUNTIF(Profile!$A$17:$A$381,Summary!$A34)</f>
        <v>0</v>
      </c>
      <c r="L34" s="20">
        <f>SUMIF(Profile!$A$17:$A$381,Summary!$A34,Profile!M$17:M$381)/COUNTIF(Profile!$A$17:$A$381,Summary!$A34)</f>
        <v>0</v>
      </c>
      <c r="M34" s="20">
        <f>SUMIF(Profile!$A$17:$A$381,Summary!$A34,Profile!N$17:N$381)/COUNTIF(Profile!$A$17:$A$381,Summary!$A34)</f>
        <v>0</v>
      </c>
      <c r="N34" s="20">
        <f>SUMIF(Profile!$A$17:$A$381,Summary!$A34,Profile!O$17:O$381)/COUNTIF(Profile!$A$17:$A$381,Summary!$A34)</f>
        <v>0</v>
      </c>
      <c r="O34" s="20">
        <f>SUMIF(Profile!$A$17:$A$381,Summary!$A34,Profile!P$17:P$381)/COUNTIF(Profile!$A$17:$A$381,Summary!$A34)</f>
        <v>0</v>
      </c>
      <c r="P34" s="20">
        <f>SUMIF(Profile!$A$17:$A$381,Summary!$A34,Profile!Q$17:Q$381)/COUNTIF(Profile!$A$17:$A$381,Summary!$A34)</f>
        <v>0</v>
      </c>
      <c r="Q34" s="20">
        <f>SUMIF(Profile!$A$17:$A$381,Summary!$A34,Profile!R$17:R$381)/COUNTIF(Profile!$A$17:$A$381,Summary!$A34)</f>
        <v>0</v>
      </c>
      <c r="R34" s="20">
        <f>SUMIF(Profile!$A$17:$A$381,Summary!$A34,Profile!S$17:S$381)/COUNTIF(Profile!$A$17:$A$381,Summary!$A34)</f>
        <v>0</v>
      </c>
      <c r="S34" s="20">
        <f>SUMIF(Profile!$A$17:$A$381,Summary!$A34,Profile!T$17:T$381)/COUNTIF(Profile!$A$17:$A$381,Summary!$A34)</f>
        <v>0</v>
      </c>
      <c r="T34" s="20">
        <f>SUMIF(Profile!$A$17:$A$381,Summary!$A34,Profile!U$17:U$381)/COUNTIF(Profile!$A$17:$A$381,Summary!$A34)</f>
        <v>0</v>
      </c>
      <c r="U34" s="20">
        <f>SUMIF(Profile!$A$17:$A$381,Summary!$A34,Profile!V$17:V$381)/COUNTIF(Profile!$A$17:$A$381,Summary!$A34)</f>
        <v>0</v>
      </c>
      <c r="V34" s="20">
        <f>SUMIF(Profile!$A$17:$A$381,Summary!$A34,Profile!W$17:W$381)/COUNTIF(Profile!$A$17:$A$381,Summary!$A34)</f>
        <v>0</v>
      </c>
      <c r="W34" s="20">
        <f>SUMIF(Profile!$A$17:$A$381,Summary!$A34,Profile!X$17:X$381)/COUNTIF(Profile!$A$17:$A$381,Summary!$A34)</f>
        <v>0</v>
      </c>
      <c r="X34" s="20">
        <f>SUMIF(Profile!$A$17:$A$381,Summary!$A34,Profile!Y$17:Y$381)/COUNTIF(Profile!$A$17:$A$381,Summary!$A34)</f>
        <v>0</v>
      </c>
      <c r="Y34" s="21">
        <f>SUMIF(Profile!$A$17:$A$381,Summary!$A34,Profile!Z$17:Z$381)/COUNTIF(Profile!$A$17:$A$381,Summary!$A34)</f>
        <v>0</v>
      </c>
    </row>
    <row r="35" spans="1:25" ht="13.2" x14ac:dyDescent="0.25">
      <c r="A35" s="24">
        <v>4</v>
      </c>
      <c r="B35" s="20">
        <f>SUMIF(Profile!$A$17:$A$381,Summary!$A35,Profile!C$17:C$381)/COUNTIF(Profile!$A$17:$A$381,Summary!$A35)</f>
        <v>0</v>
      </c>
      <c r="C35" s="20">
        <f>SUMIF(Profile!$A$17:$A$381,Summary!$A35,Profile!D$17:D$381)/COUNTIF(Profile!$A$17:$A$381,Summary!$A35)</f>
        <v>0</v>
      </c>
      <c r="D35" s="20">
        <f>SUMIF(Profile!$A$17:$A$381,Summary!$A35,Profile!E$17:E$381)/COUNTIF(Profile!$A$17:$A$381,Summary!$A35)</f>
        <v>0</v>
      </c>
      <c r="E35" s="20">
        <f>SUMIF(Profile!$A$17:$A$381,Summary!$A35,Profile!F$17:F$381)/COUNTIF(Profile!$A$17:$A$381,Summary!$A35)</f>
        <v>0</v>
      </c>
      <c r="F35" s="20">
        <f>SUMIF(Profile!$A$17:$A$381,Summary!$A35,Profile!G$17:G$381)/COUNTIF(Profile!$A$17:$A$381,Summary!$A35)</f>
        <v>0</v>
      </c>
      <c r="G35" s="20">
        <f>SUMIF(Profile!$A$17:$A$381,Summary!$A35,Profile!H$17:H$381)/COUNTIF(Profile!$A$17:$A$381,Summary!$A35)</f>
        <v>0</v>
      </c>
      <c r="H35" s="20">
        <f>SUMIF(Profile!$A$17:$A$381,Summary!$A35,Profile!I$17:I$381)/COUNTIF(Profile!$A$17:$A$381,Summary!$A35)</f>
        <v>0</v>
      </c>
      <c r="I35" s="20">
        <f>SUMIF(Profile!$A$17:$A$381,Summary!$A35,Profile!J$17:J$381)/COUNTIF(Profile!$A$17:$A$381,Summary!$A35)</f>
        <v>0</v>
      </c>
      <c r="J35" s="20">
        <f>SUMIF(Profile!$A$17:$A$381,Summary!$A35,Profile!K$17:K$381)/COUNTIF(Profile!$A$17:$A$381,Summary!$A35)</f>
        <v>0</v>
      </c>
      <c r="K35" s="20">
        <f>SUMIF(Profile!$A$17:$A$381,Summary!$A35,Profile!L$17:L$381)/COUNTIF(Profile!$A$17:$A$381,Summary!$A35)</f>
        <v>0</v>
      </c>
      <c r="L35" s="20">
        <f>SUMIF(Profile!$A$17:$A$381,Summary!$A35,Profile!M$17:M$381)/COUNTIF(Profile!$A$17:$A$381,Summary!$A35)</f>
        <v>0</v>
      </c>
      <c r="M35" s="20">
        <f>SUMIF(Profile!$A$17:$A$381,Summary!$A35,Profile!N$17:N$381)/COUNTIF(Profile!$A$17:$A$381,Summary!$A35)</f>
        <v>0</v>
      </c>
      <c r="N35" s="20">
        <f>SUMIF(Profile!$A$17:$A$381,Summary!$A35,Profile!O$17:O$381)/COUNTIF(Profile!$A$17:$A$381,Summary!$A35)</f>
        <v>0</v>
      </c>
      <c r="O35" s="20">
        <f>SUMIF(Profile!$A$17:$A$381,Summary!$A35,Profile!P$17:P$381)/COUNTIF(Profile!$A$17:$A$381,Summary!$A35)</f>
        <v>0</v>
      </c>
      <c r="P35" s="20">
        <f>SUMIF(Profile!$A$17:$A$381,Summary!$A35,Profile!Q$17:Q$381)/COUNTIF(Profile!$A$17:$A$381,Summary!$A35)</f>
        <v>0</v>
      </c>
      <c r="Q35" s="20">
        <f>SUMIF(Profile!$A$17:$A$381,Summary!$A35,Profile!R$17:R$381)/COUNTIF(Profile!$A$17:$A$381,Summary!$A35)</f>
        <v>0</v>
      </c>
      <c r="R35" s="20">
        <f>SUMIF(Profile!$A$17:$A$381,Summary!$A35,Profile!S$17:S$381)/COUNTIF(Profile!$A$17:$A$381,Summary!$A35)</f>
        <v>0</v>
      </c>
      <c r="S35" s="20">
        <f>SUMIF(Profile!$A$17:$A$381,Summary!$A35,Profile!T$17:T$381)/COUNTIF(Profile!$A$17:$A$381,Summary!$A35)</f>
        <v>0</v>
      </c>
      <c r="T35" s="20">
        <f>SUMIF(Profile!$A$17:$A$381,Summary!$A35,Profile!U$17:U$381)/COUNTIF(Profile!$A$17:$A$381,Summary!$A35)</f>
        <v>0</v>
      </c>
      <c r="U35" s="20">
        <f>SUMIF(Profile!$A$17:$A$381,Summary!$A35,Profile!V$17:V$381)/COUNTIF(Profile!$A$17:$A$381,Summary!$A35)</f>
        <v>0</v>
      </c>
      <c r="V35" s="20">
        <f>SUMIF(Profile!$A$17:$A$381,Summary!$A35,Profile!W$17:W$381)/COUNTIF(Profile!$A$17:$A$381,Summary!$A35)</f>
        <v>0</v>
      </c>
      <c r="W35" s="20">
        <f>SUMIF(Profile!$A$17:$A$381,Summary!$A35,Profile!X$17:X$381)/COUNTIF(Profile!$A$17:$A$381,Summary!$A35)</f>
        <v>0</v>
      </c>
      <c r="X35" s="20">
        <f>SUMIF(Profile!$A$17:$A$381,Summary!$A35,Profile!Y$17:Y$381)/COUNTIF(Profile!$A$17:$A$381,Summary!$A35)</f>
        <v>0</v>
      </c>
      <c r="Y35" s="21">
        <f>SUMIF(Profile!$A$17:$A$381,Summary!$A35,Profile!Z$17:Z$381)/COUNTIF(Profile!$A$17:$A$381,Summary!$A35)</f>
        <v>0</v>
      </c>
    </row>
    <row r="36" spans="1:25" ht="13.2" x14ac:dyDescent="0.25">
      <c r="A36" s="24">
        <v>5</v>
      </c>
      <c r="B36" s="20">
        <f>SUMIF(Profile!$A$17:$A$381,Summary!$A36,Profile!C$17:C$381)/COUNTIF(Profile!$A$17:$A$381,Summary!$A36)</f>
        <v>0</v>
      </c>
      <c r="C36" s="20">
        <f>SUMIF(Profile!$A$17:$A$381,Summary!$A36,Profile!D$17:D$381)/COUNTIF(Profile!$A$17:$A$381,Summary!$A36)</f>
        <v>0</v>
      </c>
      <c r="D36" s="20">
        <f>SUMIF(Profile!$A$17:$A$381,Summary!$A36,Profile!E$17:E$381)/COUNTIF(Profile!$A$17:$A$381,Summary!$A36)</f>
        <v>0</v>
      </c>
      <c r="E36" s="20">
        <f>SUMIF(Profile!$A$17:$A$381,Summary!$A36,Profile!F$17:F$381)/COUNTIF(Profile!$A$17:$A$381,Summary!$A36)</f>
        <v>0</v>
      </c>
      <c r="F36" s="20">
        <f>SUMIF(Profile!$A$17:$A$381,Summary!$A36,Profile!G$17:G$381)/COUNTIF(Profile!$A$17:$A$381,Summary!$A36)</f>
        <v>0</v>
      </c>
      <c r="G36" s="20">
        <f>SUMIF(Profile!$A$17:$A$381,Summary!$A36,Profile!H$17:H$381)/COUNTIF(Profile!$A$17:$A$381,Summary!$A36)</f>
        <v>0</v>
      </c>
      <c r="H36" s="20">
        <f>SUMIF(Profile!$A$17:$A$381,Summary!$A36,Profile!I$17:I$381)/COUNTIF(Profile!$A$17:$A$381,Summary!$A36)</f>
        <v>0</v>
      </c>
      <c r="I36" s="20">
        <f>SUMIF(Profile!$A$17:$A$381,Summary!$A36,Profile!J$17:J$381)/COUNTIF(Profile!$A$17:$A$381,Summary!$A36)</f>
        <v>0</v>
      </c>
      <c r="J36" s="20">
        <f>SUMIF(Profile!$A$17:$A$381,Summary!$A36,Profile!K$17:K$381)/COUNTIF(Profile!$A$17:$A$381,Summary!$A36)</f>
        <v>0</v>
      </c>
      <c r="K36" s="20">
        <f>SUMIF(Profile!$A$17:$A$381,Summary!$A36,Profile!L$17:L$381)/COUNTIF(Profile!$A$17:$A$381,Summary!$A36)</f>
        <v>0</v>
      </c>
      <c r="L36" s="20">
        <f>SUMIF(Profile!$A$17:$A$381,Summary!$A36,Profile!M$17:M$381)/COUNTIF(Profile!$A$17:$A$381,Summary!$A36)</f>
        <v>0</v>
      </c>
      <c r="M36" s="20">
        <f>SUMIF(Profile!$A$17:$A$381,Summary!$A36,Profile!N$17:N$381)/COUNTIF(Profile!$A$17:$A$381,Summary!$A36)</f>
        <v>0</v>
      </c>
      <c r="N36" s="20">
        <f>SUMIF(Profile!$A$17:$A$381,Summary!$A36,Profile!O$17:O$381)/COUNTIF(Profile!$A$17:$A$381,Summary!$A36)</f>
        <v>0</v>
      </c>
      <c r="O36" s="20">
        <f>SUMIF(Profile!$A$17:$A$381,Summary!$A36,Profile!P$17:P$381)/COUNTIF(Profile!$A$17:$A$381,Summary!$A36)</f>
        <v>0</v>
      </c>
      <c r="P36" s="20">
        <f>SUMIF(Profile!$A$17:$A$381,Summary!$A36,Profile!Q$17:Q$381)/COUNTIF(Profile!$A$17:$A$381,Summary!$A36)</f>
        <v>0</v>
      </c>
      <c r="Q36" s="20">
        <f>SUMIF(Profile!$A$17:$A$381,Summary!$A36,Profile!R$17:R$381)/COUNTIF(Profile!$A$17:$A$381,Summary!$A36)</f>
        <v>0</v>
      </c>
      <c r="R36" s="20">
        <f>SUMIF(Profile!$A$17:$A$381,Summary!$A36,Profile!S$17:S$381)/COUNTIF(Profile!$A$17:$A$381,Summary!$A36)</f>
        <v>0</v>
      </c>
      <c r="S36" s="20">
        <f>SUMIF(Profile!$A$17:$A$381,Summary!$A36,Profile!T$17:T$381)/COUNTIF(Profile!$A$17:$A$381,Summary!$A36)</f>
        <v>0</v>
      </c>
      <c r="T36" s="20">
        <f>SUMIF(Profile!$A$17:$A$381,Summary!$A36,Profile!U$17:U$381)/COUNTIF(Profile!$A$17:$A$381,Summary!$A36)</f>
        <v>0</v>
      </c>
      <c r="U36" s="20">
        <f>SUMIF(Profile!$A$17:$A$381,Summary!$A36,Profile!V$17:V$381)/COUNTIF(Profile!$A$17:$A$381,Summary!$A36)</f>
        <v>0</v>
      </c>
      <c r="V36" s="20">
        <f>SUMIF(Profile!$A$17:$A$381,Summary!$A36,Profile!W$17:W$381)/COUNTIF(Profile!$A$17:$A$381,Summary!$A36)</f>
        <v>0</v>
      </c>
      <c r="W36" s="20">
        <f>SUMIF(Profile!$A$17:$A$381,Summary!$A36,Profile!X$17:X$381)/COUNTIF(Profile!$A$17:$A$381,Summary!$A36)</f>
        <v>0</v>
      </c>
      <c r="X36" s="20">
        <f>SUMIF(Profile!$A$17:$A$381,Summary!$A36,Profile!Y$17:Y$381)/COUNTIF(Profile!$A$17:$A$381,Summary!$A36)</f>
        <v>0</v>
      </c>
      <c r="Y36" s="21">
        <f>SUMIF(Profile!$A$17:$A$381,Summary!$A36,Profile!Z$17:Z$381)/COUNTIF(Profile!$A$17:$A$381,Summary!$A36)</f>
        <v>0</v>
      </c>
    </row>
    <row r="37" spans="1:25" ht="13.2" x14ac:dyDescent="0.25">
      <c r="A37" s="24">
        <v>6</v>
      </c>
      <c r="B37" s="20">
        <f>SUMIF(Profile!$A$17:$A$381,Summary!$A37,Profile!C$17:C$381)/COUNTIF(Profile!$A$17:$A$381,Summary!$A37)</f>
        <v>0</v>
      </c>
      <c r="C37" s="20">
        <f>SUMIF(Profile!$A$17:$A$381,Summary!$A37,Profile!D$17:D$381)/COUNTIF(Profile!$A$17:$A$381,Summary!$A37)</f>
        <v>0</v>
      </c>
      <c r="D37" s="20">
        <f>SUMIF(Profile!$A$17:$A$381,Summary!$A37,Profile!E$17:E$381)/COUNTIF(Profile!$A$17:$A$381,Summary!$A37)</f>
        <v>0</v>
      </c>
      <c r="E37" s="20">
        <f>SUMIF(Profile!$A$17:$A$381,Summary!$A37,Profile!F$17:F$381)/COUNTIF(Profile!$A$17:$A$381,Summary!$A37)</f>
        <v>0</v>
      </c>
      <c r="F37" s="20">
        <f>SUMIF(Profile!$A$17:$A$381,Summary!$A37,Profile!G$17:G$381)/COUNTIF(Profile!$A$17:$A$381,Summary!$A37)</f>
        <v>0</v>
      </c>
      <c r="G37" s="20">
        <f>SUMIF(Profile!$A$17:$A$381,Summary!$A37,Profile!H$17:H$381)/COUNTIF(Profile!$A$17:$A$381,Summary!$A37)</f>
        <v>0</v>
      </c>
      <c r="H37" s="20">
        <f>SUMIF(Profile!$A$17:$A$381,Summary!$A37,Profile!I$17:I$381)/COUNTIF(Profile!$A$17:$A$381,Summary!$A37)</f>
        <v>0</v>
      </c>
      <c r="I37" s="20">
        <f>SUMIF(Profile!$A$17:$A$381,Summary!$A37,Profile!J$17:J$381)/COUNTIF(Profile!$A$17:$A$381,Summary!$A37)</f>
        <v>0</v>
      </c>
      <c r="J37" s="20">
        <f>SUMIF(Profile!$A$17:$A$381,Summary!$A37,Profile!K$17:K$381)/COUNTIF(Profile!$A$17:$A$381,Summary!$A37)</f>
        <v>0</v>
      </c>
      <c r="K37" s="20">
        <f>SUMIF(Profile!$A$17:$A$381,Summary!$A37,Profile!L$17:L$381)/COUNTIF(Profile!$A$17:$A$381,Summary!$A37)</f>
        <v>0</v>
      </c>
      <c r="L37" s="20">
        <f>SUMIF(Profile!$A$17:$A$381,Summary!$A37,Profile!M$17:M$381)/COUNTIF(Profile!$A$17:$A$381,Summary!$A37)</f>
        <v>0</v>
      </c>
      <c r="M37" s="20">
        <f>SUMIF(Profile!$A$17:$A$381,Summary!$A37,Profile!N$17:N$381)/COUNTIF(Profile!$A$17:$A$381,Summary!$A37)</f>
        <v>0</v>
      </c>
      <c r="N37" s="20">
        <f>SUMIF(Profile!$A$17:$A$381,Summary!$A37,Profile!O$17:O$381)/COUNTIF(Profile!$A$17:$A$381,Summary!$A37)</f>
        <v>0</v>
      </c>
      <c r="O37" s="20">
        <f>SUMIF(Profile!$A$17:$A$381,Summary!$A37,Profile!P$17:P$381)/COUNTIF(Profile!$A$17:$A$381,Summary!$A37)</f>
        <v>0</v>
      </c>
      <c r="P37" s="20">
        <f>SUMIF(Profile!$A$17:$A$381,Summary!$A37,Profile!Q$17:Q$381)/COUNTIF(Profile!$A$17:$A$381,Summary!$A37)</f>
        <v>0</v>
      </c>
      <c r="Q37" s="20">
        <f>SUMIF(Profile!$A$17:$A$381,Summary!$A37,Profile!R$17:R$381)/COUNTIF(Profile!$A$17:$A$381,Summary!$A37)</f>
        <v>0</v>
      </c>
      <c r="R37" s="20">
        <f>SUMIF(Profile!$A$17:$A$381,Summary!$A37,Profile!S$17:S$381)/COUNTIF(Profile!$A$17:$A$381,Summary!$A37)</f>
        <v>0</v>
      </c>
      <c r="S37" s="20">
        <f>SUMIF(Profile!$A$17:$A$381,Summary!$A37,Profile!T$17:T$381)/COUNTIF(Profile!$A$17:$A$381,Summary!$A37)</f>
        <v>0</v>
      </c>
      <c r="T37" s="20">
        <f>SUMIF(Profile!$A$17:$A$381,Summary!$A37,Profile!U$17:U$381)/COUNTIF(Profile!$A$17:$A$381,Summary!$A37)</f>
        <v>0</v>
      </c>
      <c r="U37" s="20">
        <f>SUMIF(Profile!$A$17:$A$381,Summary!$A37,Profile!V$17:V$381)/COUNTIF(Profile!$A$17:$A$381,Summary!$A37)</f>
        <v>0</v>
      </c>
      <c r="V37" s="20">
        <f>SUMIF(Profile!$A$17:$A$381,Summary!$A37,Profile!W$17:W$381)/COUNTIF(Profile!$A$17:$A$381,Summary!$A37)</f>
        <v>0</v>
      </c>
      <c r="W37" s="20">
        <f>SUMIF(Profile!$A$17:$A$381,Summary!$A37,Profile!X$17:X$381)/COUNTIF(Profile!$A$17:$A$381,Summary!$A37)</f>
        <v>0</v>
      </c>
      <c r="X37" s="20">
        <f>SUMIF(Profile!$A$17:$A$381,Summary!$A37,Profile!Y$17:Y$381)/COUNTIF(Profile!$A$17:$A$381,Summary!$A37)</f>
        <v>0</v>
      </c>
      <c r="Y37" s="21">
        <f>SUMIF(Profile!$A$17:$A$381,Summary!$A37,Profile!Z$17:Z$381)/COUNTIF(Profile!$A$17:$A$381,Summary!$A37)</f>
        <v>0</v>
      </c>
    </row>
    <row r="38" spans="1:25" ht="13.2" x14ac:dyDescent="0.25">
      <c r="A38" s="24">
        <v>7</v>
      </c>
      <c r="B38" s="20">
        <f>SUMIF(Profile!$A$17:$A$381,Summary!$A38,Profile!C$17:C$381)/COUNTIF(Profile!$A$17:$A$381,Summary!$A38)</f>
        <v>0</v>
      </c>
      <c r="C38" s="20">
        <f>SUMIF(Profile!$A$17:$A$381,Summary!$A38,Profile!D$17:D$381)/COUNTIF(Profile!$A$17:$A$381,Summary!$A38)</f>
        <v>0</v>
      </c>
      <c r="D38" s="20">
        <f>SUMIF(Profile!$A$17:$A$381,Summary!$A38,Profile!E$17:E$381)/COUNTIF(Profile!$A$17:$A$381,Summary!$A38)</f>
        <v>0</v>
      </c>
      <c r="E38" s="20">
        <f>SUMIF(Profile!$A$17:$A$381,Summary!$A38,Profile!F$17:F$381)/COUNTIF(Profile!$A$17:$A$381,Summary!$A38)</f>
        <v>0</v>
      </c>
      <c r="F38" s="20">
        <f>SUMIF(Profile!$A$17:$A$381,Summary!$A38,Profile!G$17:G$381)/COUNTIF(Profile!$A$17:$A$381,Summary!$A38)</f>
        <v>0</v>
      </c>
      <c r="G38" s="20">
        <f>SUMIF(Profile!$A$17:$A$381,Summary!$A38,Profile!H$17:H$381)/COUNTIF(Profile!$A$17:$A$381,Summary!$A38)</f>
        <v>0</v>
      </c>
      <c r="H38" s="20">
        <f>SUMIF(Profile!$A$17:$A$381,Summary!$A38,Profile!I$17:I$381)/COUNTIF(Profile!$A$17:$A$381,Summary!$A38)</f>
        <v>0</v>
      </c>
      <c r="I38" s="20">
        <f>SUMIF(Profile!$A$17:$A$381,Summary!$A38,Profile!J$17:J$381)/COUNTIF(Profile!$A$17:$A$381,Summary!$A38)</f>
        <v>0</v>
      </c>
      <c r="J38" s="20">
        <f>SUMIF(Profile!$A$17:$A$381,Summary!$A38,Profile!K$17:K$381)/COUNTIF(Profile!$A$17:$A$381,Summary!$A38)</f>
        <v>0</v>
      </c>
      <c r="K38" s="20">
        <f>SUMIF(Profile!$A$17:$A$381,Summary!$A38,Profile!L$17:L$381)/COUNTIF(Profile!$A$17:$A$381,Summary!$A38)</f>
        <v>0</v>
      </c>
      <c r="L38" s="20">
        <f>SUMIF(Profile!$A$17:$A$381,Summary!$A38,Profile!M$17:M$381)/COUNTIF(Profile!$A$17:$A$381,Summary!$A38)</f>
        <v>0</v>
      </c>
      <c r="M38" s="20">
        <f>SUMIF(Profile!$A$17:$A$381,Summary!$A38,Profile!N$17:N$381)/COUNTIF(Profile!$A$17:$A$381,Summary!$A38)</f>
        <v>0</v>
      </c>
      <c r="N38" s="20">
        <f>SUMIF(Profile!$A$17:$A$381,Summary!$A38,Profile!O$17:O$381)/COUNTIF(Profile!$A$17:$A$381,Summary!$A38)</f>
        <v>0</v>
      </c>
      <c r="O38" s="20">
        <f>SUMIF(Profile!$A$17:$A$381,Summary!$A38,Profile!P$17:P$381)/COUNTIF(Profile!$A$17:$A$381,Summary!$A38)</f>
        <v>0</v>
      </c>
      <c r="P38" s="20">
        <f>SUMIF(Profile!$A$17:$A$381,Summary!$A38,Profile!Q$17:Q$381)/COUNTIF(Profile!$A$17:$A$381,Summary!$A38)</f>
        <v>0</v>
      </c>
      <c r="Q38" s="20">
        <f>SUMIF(Profile!$A$17:$A$381,Summary!$A38,Profile!R$17:R$381)/COUNTIF(Profile!$A$17:$A$381,Summary!$A38)</f>
        <v>0</v>
      </c>
      <c r="R38" s="20">
        <f>SUMIF(Profile!$A$17:$A$381,Summary!$A38,Profile!S$17:S$381)/COUNTIF(Profile!$A$17:$A$381,Summary!$A38)</f>
        <v>0</v>
      </c>
      <c r="S38" s="20">
        <f>SUMIF(Profile!$A$17:$A$381,Summary!$A38,Profile!T$17:T$381)/COUNTIF(Profile!$A$17:$A$381,Summary!$A38)</f>
        <v>0</v>
      </c>
      <c r="T38" s="20">
        <f>SUMIF(Profile!$A$17:$A$381,Summary!$A38,Profile!U$17:U$381)/COUNTIF(Profile!$A$17:$A$381,Summary!$A38)</f>
        <v>0</v>
      </c>
      <c r="U38" s="20">
        <f>SUMIF(Profile!$A$17:$A$381,Summary!$A38,Profile!V$17:V$381)/COUNTIF(Profile!$A$17:$A$381,Summary!$A38)</f>
        <v>0</v>
      </c>
      <c r="V38" s="20">
        <f>SUMIF(Profile!$A$17:$A$381,Summary!$A38,Profile!W$17:W$381)/COUNTIF(Profile!$A$17:$A$381,Summary!$A38)</f>
        <v>0</v>
      </c>
      <c r="W38" s="20">
        <f>SUMIF(Profile!$A$17:$A$381,Summary!$A38,Profile!X$17:X$381)/COUNTIF(Profile!$A$17:$A$381,Summary!$A38)</f>
        <v>0</v>
      </c>
      <c r="X38" s="20">
        <f>SUMIF(Profile!$A$17:$A$381,Summary!$A38,Profile!Y$17:Y$381)/COUNTIF(Profile!$A$17:$A$381,Summary!$A38)</f>
        <v>0</v>
      </c>
      <c r="Y38" s="21">
        <f>SUMIF(Profile!$A$17:$A$381,Summary!$A38,Profile!Z$17:Z$381)/COUNTIF(Profile!$A$17:$A$381,Summary!$A38)</f>
        <v>0</v>
      </c>
    </row>
    <row r="39" spans="1:25" ht="13.2" x14ac:dyDescent="0.25">
      <c r="A39" s="24">
        <v>8</v>
      </c>
      <c r="B39" s="20">
        <f>SUMIF(Profile!$A$17:$A$381,Summary!$A39,Profile!C$17:C$381)/COUNTIF(Profile!$A$17:$A$381,Summary!$A39)</f>
        <v>0</v>
      </c>
      <c r="C39" s="20">
        <f>SUMIF(Profile!$A$17:$A$381,Summary!$A39,Profile!D$17:D$381)/COUNTIF(Profile!$A$17:$A$381,Summary!$A39)</f>
        <v>0</v>
      </c>
      <c r="D39" s="20">
        <f>SUMIF(Profile!$A$17:$A$381,Summary!$A39,Profile!E$17:E$381)/COUNTIF(Profile!$A$17:$A$381,Summary!$A39)</f>
        <v>0</v>
      </c>
      <c r="E39" s="20">
        <f>SUMIF(Profile!$A$17:$A$381,Summary!$A39,Profile!F$17:F$381)/COUNTIF(Profile!$A$17:$A$381,Summary!$A39)</f>
        <v>0</v>
      </c>
      <c r="F39" s="20">
        <f>SUMIF(Profile!$A$17:$A$381,Summary!$A39,Profile!G$17:G$381)/COUNTIF(Profile!$A$17:$A$381,Summary!$A39)</f>
        <v>0</v>
      </c>
      <c r="G39" s="20">
        <f>SUMIF(Profile!$A$17:$A$381,Summary!$A39,Profile!H$17:H$381)/COUNTIF(Profile!$A$17:$A$381,Summary!$A39)</f>
        <v>0</v>
      </c>
      <c r="H39" s="20">
        <f>SUMIF(Profile!$A$17:$A$381,Summary!$A39,Profile!I$17:I$381)/COUNTIF(Profile!$A$17:$A$381,Summary!$A39)</f>
        <v>0</v>
      </c>
      <c r="I39" s="20">
        <f>SUMIF(Profile!$A$17:$A$381,Summary!$A39,Profile!J$17:J$381)/COUNTIF(Profile!$A$17:$A$381,Summary!$A39)</f>
        <v>0</v>
      </c>
      <c r="J39" s="20">
        <f>SUMIF(Profile!$A$17:$A$381,Summary!$A39,Profile!K$17:K$381)/COUNTIF(Profile!$A$17:$A$381,Summary!$A39)</f>
        <v>0</v>
      </c>
      <c r="K39" s="20">
        <f>SUMIF(Profile!$A$17:$A$381,Summary!$A39,Profile!L$17:L$381)/COUNTIF(Profile!$A$17:$A$381,Summary!$A39)</f>
        <v>0</v>
      </c>
      <c r="L39" s="20">
        <f>SUMIF(Profile!$A$17:$A$381,Summary!$A39,Profile!M$17:M$381)/COUNTIF(Profile!$A$17:$A$381,Summary!$A39)</f>
        <v>0</v>
      </c>
      <c r="M39" s="20">
        <f>SUMIF(Profile!$A$17:$A$381,Summary!$A39,Profile!N$17:N$381)/COUNTIF(Profile!$A$17:$A$381,Summary!$A39)</f>
        <v>0</v>
      </c>
      <c r="N39" s="20">
        <f>SUMIF(Profile!$A$17:$A$381,Summary!$A39,Profile!O$17:O$381)/COUNTIF(Profile!$A$17:$A$381,Summary!$A39)</f>
        <v>0</v>
      </c>
      <c r="O39" s="20">
        <f>SUMIF(Profile!$A$17:$A$381,Summary!$A39,Profile!P$17:P$381)/COUNTIF(Profile!$A$17:$A$381,Summary!$A39)</f>
        <v>0</v>
      </c>
      <c r="P39" s="20">
        <f>SUMIF(Profile!$A$17:$A$381,Summary!$A39,Profile!Q$17:Q$381)/COUNTIF(Profile!$A$17:$A$381,Summary!$A39)</f>
        <v>0</v>
      </c>
      <c r="Q39" s="20">
        <f>SUMIF(Profile!$A$17:$A$381,Summary!$A39,Profile!R$17:R$381)/COUNTIF(Profile!$A$17:$A$381,Summary!$A39)</f>
        <v>0</v>
      </c>
      <c r="R39" s="20">
        <f>SUMIF(Profile!$A$17:$A$381,Summary!$A39,Profile!S$17:S$381)/COUNTIF(Profile!$A$17:$A$381,Summary!$A39)</f>
        <v>0</v>
      </c>
      <c r="S39" s="20">
        <f>SUMIF(Profile!$A$17:$A$381,Summary!$A39,Profile!T$17:T$381)/COUNTIF(Profile!$A$17:$A$381,Summary!$A39)</f>
        <v>0</v>
      </c>
      <c r="T39" s="20">
        <f>SUMIF(Profile!$A$17:$A$381,Summary!$A39,Profile!U$17:U$381)/COUNTIF(Profile!$A$17:$A$381,Summary!$A39)</f>
        <v>0</v>
      </c>
      <c r="U39" s="20">
        <f>SUMIF(Profile!$A$17:$A$381,Summary!$A39,Profile!V$17:V$381)/COUNTIF(Profile!$A$17:$A$381,Summary!$A39)</f>
        <v>0</v>
      </c>
      <c r="V39" s="20">
        <f>SUMIF(Profile!$A$17:$A$381,Summary!$A39,Profile!W$17:W$381)/COUNTIF(Profile!$A$17:$A$381,Summary!$A39)</f>
        <v>0</v>
      </c>
      <c r="W39" s="20">
        <f>SUMIF(Profile!$A$17:$A$381,Summary!$A39,Profile!X$17:X$381)/COUNTIF(Profile!$A$17:$A$381,Summary!$A39)</f>
        <v>0</v>
      </c>
      <c r="X39" s="20">
        <f>SUMIF(Profile!$A$17:$A$381,Summary!$A39,Profile!Y$17:Y$381)/COUNTIF(Profile!$A$17:$A$381,Summary!$A39)</f>
        <v>0</v>
      </c>
      <c r="Y39" s="21">
        <f>SUMIF(Profile!$A$17:$A$381,Summary!$A39,Profile!Z$17:Z$381)/COUNTIF(Profile!$A$17:$A$381,Summary!$A39)</f>
        <v>0</v>
      </c>
    </row>
    <row r="40" spans="1:25" ht="13.2" x14ac:dyDescent="0.25">
      <c r="A40" s="24">
        <v>9</v>
      </c>
      <c r="B40" s="20">
        <f>SUMIF(Profile!$A$17:$A$381,Summary!$A40,Profile!C$17:C$381)/COUNTIF(Profile!$A$17:$A$381,Summary!$A40)</f>
        <v>0</v>
      </c>
      <c r="C40" s="20">
        <f>SUMIF(Profile!$A$17:$A$381,Summary!$A40,Profile!D$17:D$381)/COUNTIF(Profile!$A$17:$A$381,Summary!$A40)</f>
        <v>0</v>
      </c>
      <c r="D40" s="20">
        <f>SUMIF(Profile!$A$17:$A$381,Summary!$A40,Profile!E$17:E$381)/COUNTIF(Profile!$A$17:$A$381,Summary!$A40)</f>
        <v>0</v>
      </c>
      <c r="E40" s="20">
        <f>SUMIF(Profile!$A$17:$A$381,Summary!$A40,Profile!F$17:F$381)/COUNTIF(Profile!$A$17:$A$381,Summary!$A40)</f>
        <v>0</v>
      </c>
      <c r="F40" s="20">
        <f>SUMIF(Profile!$A$17:$A$381,Summary!$A40,Profile!G$17:G$381)/COUNTIF(Profile!$A$17:$A$381,Summary!$A40)</f>
        <v>0</v>
      </c>
      <c r="G40" s="20">
        <f>SUMIF(Profile!$A$17:$A$381,Summary!$A40,Profile!H$17:H$381)/COUNTIF(Profile!$A$17:$A$381,Summary!$A40)</f>
        <v>0</v>
      </c>
      <c r="H40" s="20">
        <f>SUMIF(Profile!$A$17:$A$381,Summary!$A40,Profile!I$17:I$381)/COUNTIF(Profile!$A$17:$A$381,Summary!$A40)</f>
        <v>0</v>
      </c>
      <c r="I40" s="20">
        <f>SUMIF(Profile!$A$17:$A$381,Summary!$A40,Profile!J$17:J$381)/COUNTIF(Profile!$A$17:$A$381,Summary!$A40)</f>
        <v>0</v>
      </c>
      <c r="J40" s="20">
        <f>SUMIF(Profile!$A$17:$A$381,Summary!$A40,Profile!K$17:K$381)/COUNTIF(Profile!$A$17:$A$381,Summary!$A40)</f>
        <v>0</v>
      </c>
      <c r="K40" s="20">
        <f>SUMIF(Profile!$A$17:$A$381,Summary!$A40,Profile!L$17:L$381)/COUNTIF(Profile!$A$17:$A$381,Summary!$A40)</f>
        <v>0</v>
      </c>
      <c r="L40" s="20">
        <f>SUMIF(Profile!$A$17:$A$381,Summary!$A40,Profile!M$17:M$381)/COUNTIF(Profile!$A$17:$A$381,Summary!$A40)</f>
        <v>0</v>
      </c>
      <c r="M40" s="20">
        <f>SUMIF(Profile!$A$17:$A$381,Summary!$A40,Profile!N$17:N$381)/COUNTIF(Profile!$A$17:$A$381,Summary!$A40)</f>
        <v>0</v>
      </c>
      <c r="N40" s="20">
        <f>SUMIF(Profile!$A$17:$A$381,Summary!$A40,Profile!O$17:O$381)/COUNTIF(Profile!$A$17:$A$381,Summary!$A40)</f>
        <v>0</v>
      </c>
      <c r="O40" s="20">
        <f>SUMIF(Profile!$A$17:$A$381,Summary!$A40,Profile!P$17:P$381)/COUNTIF(Profile!$A$17:$A$381,Summary!$A40)</f>
        <v>0</v>
      </c>
      <c r="P40" s="20">
        <f>SUMIF(Profile!$A$17:$A$381,Summary!$A40,Profile!Q$17:Q$381)/COUNTIF(Profile!$A$17:$A$381,Summary!$A40)</f>
        <v>0</v>
      </c>
      <c r="Q40" s="20">
        <f>SUMIF(Profile!$A$17:$A$381,Summary!$A40,Profile!R$17:R$381)/COUNTIF(Profile!$A$17:$A$381,Summary!$A40)</f>
        <v>0</v>
      </c>
      <c r="R40" s="20">
        <f>SUMIF(Profile!$A$17:$A$381,Summary!$A40,Profile!S$17:S$381)/COUNTIF(Profile!$A$17:$A$381,Summary!$A40)</f>
        <v>0</v>
      </c>
      <c r="S40" s="20">
        <f>SUMIF(Profile!$A$17:$A$381,Summary!$A40,Profile!T$17:T$381)/COUNTIF(Profile!$A$17:$A$381,Summary!$A40)</f>
        <v>0</v>
      </c>
      <c r="T40" s="20">
        <f>SUMIF(Profile!$A$17:$A$381,Summary!$A40,Profile!U$17:U$381)/COUNTIF(Profile!$A$17:$A$381,Summary!$A40)</f>
        <v>0</v>
      </c>
      <c r="U40" s="20">
        <f>SUMIF(Profile!$A$17:$A$381,Summary!$A40,Profile!V$17:V$381)/COUNTIF(Profile!$A$17:$A$381,Summary!$A40)</f>
        <v>0</v>
      </c>
      <c r="V40" s="20">
        <f>SUMIF(Profile!$A$17:$A$381,Summary!$A40,Profile!W$17:W$381)/COUNTIF(Profile!$A$17:$A$381,Summary!$A40)</f>
        <v>0</v>
      </c>
      <c r="W40" s="20">
        <f>SUMIF(Profile!$A$17:$A$381,Summary!$A40,Profile!X$17:X$381)/COUNTIF(Profile!$A$17:$A$381,Summary!$A40)</f>
        <v>0</v>
      </c>
      <c r="X40" s="20">
        <f>SUMIF(Profile!$A$17:$A$381,Summary!$A40,Profile!Y$17:Y$381)/COUNTIF(Profile!$A$17:$A$381,Summary!$A40)</f>
        <v>0</v>
      </c>
      <c r="Y40" s="21">
        <f>SUMIF(Profile!$A$17:$A$381,Summary!$A40,Profile!Z$17:Z$381)/COUNTIF(Profile!$A$17:$A$381,Summary!$A40)</f>
        <v>0</v>
      </c>
    </row>
    <row r="41" spans="1:25" ht="13.2" x14ac:dyDescent="0.25">
      <c r="A41" s="24">
        <v>10</v>
      </c>
      <c r="B41" s="20">
        <f>SUMIF(Profile!$A$17:$A$381,Summary!$A41,Profile!C$17:C$381)/COUNTIF(Profile!$A$17:$A$381,Summary!$A41)</f>
        <v>0</v>
      </c>
      <c r="C41" s="20">
        <f>SUMIF(Profile!$A$17:$A$381,Summary!$A41,Profile!D$17:D$381)/COUNTIF(Profile!$A$17:$A$381,Summary!$A41)</f>
        <v>0</v>
      </c>
      <c r="D41" s="20">
        <f>SUMIF(Profile!$A$17:$A$381,Summary!$A41,Profile!E$17:E$381)/COUNTIF(Profile!$A$17:$A$381,Summary!$A41)</f>
        <v>0</v>
      </c>
      <c r="E41" s="20">
        <f>SUMIF(Profile!$A$17:$A$381,Summary!$A41,Profile!F$17:F$381)/COUNTIF(Profile!$A$17:$A$381,Summary!$A41)</f>
        <v>0</v>
      </c>
      <c r="F41" s="20">
        <f>SUMIF(Profile!$A$17:$A$381,Summary!$A41,Profile!G$17:G$381)/COUNTIF(Profile!$A$17:$A$381,Summary!$A41)</f>
        <v>0</v>
      </c>
      <c r="G41" s="20">
        <f>SUMIF(Profile!$A$17:$A$381,Summary!$A41,Profile!H$17:H$381)/COUNTIF(Profile!$A$17:$A$381,Summary!$A41)</f>
        <v>0</v>
      </c>
      <c r="H41" s="20">
        <f>SUMIF(Profile!$A$17:$A$381,Summary!$A41,Profile!I$17:I$381)/COUNTIF(Profile!$A$17:$A$381,Summary!$A41)</f>
        <v>0</v>
      </c>
      <c r="I41" s="20">
        <f>SUMIF(Profile!$A$17:$A$381,Summary!$A41,Profile!J$17:J$381)/COUNTIF(Profile!$A$17:$A$381,Summary!$A41)</f>
        <v>0</v>
      </c>
      <c r="J41" s="20">
        <f>SUMIF(Profile!$A$17:$A$381,Summary!$A41,Profile!K$17:K$381)/COUNTIF(Profile!$A$17:$A$381,Summary!$A41)</f>
        <v>0</v>
      </c>
      <c r="K41" s="20">
        <f>SUMIF(Profile!$A$17:$A$381,Summary!$A41,Profile!L$17:L$381)/COUNTIF(Profile!$A$17:$A$381,Summary!$A41)</f>
        <v>0</v>
      </c>
      <c r="L41" s="20">
        <f>SUMIF(Profile!$A$17:$A$381,Summary!$A41,Profile!M$17:M$381)/COUNTIF(Profile!$A$17:$A$381,Summary!$A41)</f>
        <v>0</v>
      </c>
      <c r="M41" s="20">
        <f>SUMIF(Profile!$A$17:$A$381,Summary!$A41,Profile!N$17:N$381)/COUNTIF(Profile!$A$17:$A$381,Summary!$A41)</f>
        <v>0</v>
      </c>
      <c r="N41" s="20">
        <f>SUMIF(Profile!$A$17:$A$381,Summary!$A41,Profile!O$17:O$381)/COUNTIF(Profile!$A$17:$A$381,Summary!$A41)</f>
        <v>0</v>
      </c>
      <c r="O41" s="20">
        <f>SUMIF(Profile!$A$17:$A$381,Summary!$A41,Profile!P$17:P$381)/COUNTIF(Profile!$A$17:$A$381,Summary!$A41)</f>
        <v>0</v>
      </c>
      <c r="P41" s="20">
        <f>SUMIF(Profile!$A$17:$A$381,Summary!$A41,Profile!Q$17:Q$381)/COUNTIF(Profile!$A$17:$A$381,Summary!$A41)</f>
        <v>0</v>
      </c>
      <c r="Q41" s="20">
        <f>SUMIF(Profile!$A$17:$A$381,Summary!$A41,Profile!R$17:R$381)/COUNTIF(Profile!$A$17:$A$381,Summary!$A41)</f>
        <v>0</v>
      </c>
      <c r="R41" s="20">
        <f>SUMIF(Profile!$A$17:$A$381,Summary!$A41,Profile!S$17:S$381)/COUNTIF(Profile!$A$17:$A$381,Summary!$A41)</f>
        <v>0</v>
      </c>
      <c r="S41" s="20">
        <f>SUMIF(Profile!$A$17:$A$381,Summary!$A41,Profile!T$17:T$381)/COUNTIF(Profile!$A$17:$A$381,Summary!$A41)</f>
        <v>0</v>
      </c>
      <c r="T41" s="20">
        <f>SUMIF(Profile!$A$17:$A$381,Summary!$A41,Profile!U$17:U$381)/COUNTIF(Profile!$A$17:$A$381,Summary!$A41)</f>
        <v>0</v>
      </c>
      <c r="U41" s="20">
        <f>SUMIF(Profile!$A$17:$A$381,Summary!$A41,Profile!V$17:V$381)/COUNTIF(Profile!$A$17:$A$381,Summary!$A41)</f>
        <v>0</v>
      </c>
      <c r="V41" s="20">
        <f>SUMIF(Profile!$A$17:$A$381,Summary!$A41,Profile!W$17:W$381)/COUNTIF(Profile!$A$17:$A$381,Summary!$A41)</f>
        <v>0</v>
      </c>
      <c r="W41" s="20">
        <f>SUMIF(Profile!$A$17:$A$381,Summary!$A41,Profile!X$17:X$381)/COUNTIF(Profile!$A$17:$A$381,Summary!$A41)</f>
        <v>0</v>
      </c>
      <c r="X41" s="20">
        <f>SUMIF(Profile!$A$17:$A$381,Summary!$A41,Profile!Y$17:Y$381)/COUNTIF(Profile!$A$17:$A$381,Summary!$A41)</f>
        <v>0</v>
      </c>
      <c r="Y41" s="21">
        <f>SUMIF(Profile!$A$17:$A$381,Summary!$A41,Profile!Z$17:Z$381)/COUNTIF(Profile!$A$17:$A$381,Summary!$A41)</f>
        <v>0</v>
      </c>
    </row>
    <row r="42" spans="1:25" ht="13.2" x14ac:dyDescent="0.25">
      <c r="A42" s="24">
        <v>11</v>
      </c>
      <c r="B42" s="20">
        <f>SUMIF(Profile!$A$17:$A$381,Summary!$A42,Profile!C$17:C$381)/COUNTIF(Profile!$A$17:$A$381,Summary!$A42)</f>
        <v>0</v>
      </c>
      <c r="C42" s="20">
        <f>SUMIF(Profile!$A$17:$A$381,Summary!$A42,Profile!D$17:D$381)/COUNTIF(Profile!$A$17:$A$381,Summary!$A42)</f>
        <v>0</v>
      </c>
      <c r="D42" s="20">
        <f>SUMIF(Profile!$A$17:$A$381,Summary!$A42,Profile!E$17:E$381)/COUNTIF(Profile!$A$17:$A$381,Summary!$A42)</f>
        <v>0</v>
      </c>
      <c r="E42" s="20">
        <f>SUMIF(Profile!$A$17:$A$381,Summary!$A42,Profile!F$17:F$381)/COUNTIF(Profile!$A$17:$A$381,Summary!$A42)</f>
        <v>0</v>
      </c>
      <c r="F42" s="20">
        <f>SUMIF(Profile!$A$17:$A$381,Summary!$A42,Profile!G$17:G$381)/COUNTIF(Profile!$A$17:$A$381,Summary!$A42)</f>
        <v>0</v>
      </c>
      <c r="G42" s="20">
        <f>SUMIF(Profile!$A$17:$A$381,Summary!$A42,Profile!H$17:H$381)/COUNTIF(Profile!$A$17:$A$381,Summary!$A42)</f>
        <v>0</v>
      </c>
      <c r="H42" s="20">
        <f>SUMIF(Profile!$A$17:$A$381,Summary!$A42,Profile!I$17:I$381)/COUNTIF(Profile!$A$17:$A$381,Summary!$A42)</f>
        <v>0</v>
      </c>
      <c r="I42" s="20">
        <f>SUMIF(Profile!$A$17:$A$381,Summary!$A42,Profile!J$17:J$381)/COUNTIF(Profile!$A$17:$A$381,Summary!$A42)</f>
        <v>0</v>
      </c>
      <c r="J42" s="20">
        <f>SUMIF(Profile!$A$17:$A$381,Summary!$A42,Profile!K$17:K$381)/COUNTIF(Profile!$A$17:$A$381,Summary!$A42)</f>
        <v>0</v>
      </c>
      <c r="K42" s="20">
        <f>SUMIF(Profile!$A$17:$A$381,Summary!$A42,Profile!L$17:L$381)/COUNTIF(Profile!$A$17:$A$381,Summary!$A42)</f>
        <v>0</v>
      </c>
      <c r="L42" s="20">
        <f>SUMIF(Profile!$A$17:$A$381,Summary!$A42,Profile!M$17:M$381)/COUNTIF(Profile!$A$17:$A$381,Summary!$A42)</f>
        <v>0</v>
      </c>
      <c r="M42" s="20">
        <f>SUMIF(Profile!$A$17:$A$381,Summary!$A42,Profile!N$17:N$381)/COUNTIF(Profile!$A$17:$A$381,Summary!$A42)</f>
        <v>0</v>
      </c>
      <c r="N42" s="20">
        <f>SUMIF(Profile!$A$17:$A$381,Summary!$A42,Profile!O$17:O$381)/COUNTIF(Profile!$A$17:$A$381,Summary!$A42)</f>
        <v>0</v>
      </c>
      <c r="O42" s="20">
        <f>SUMIF(Profile!$A$17:$A$381,Summary!$A42,Profile!P$17:P$381)/COUNTIF(Profile!$A$17:$A$381,Summary!$A42)</f>
        <v>0</v>
      </c>
      <c r="P42" s="20">
        <f>SUMIF(Profile!$A$17:$A$381,Summary!$A42,Profile!Q$17:Q$381)/COUNTIF(Profile!$A$17:$A$381,Summary!$A42)</f>
        <v>0</v>
      </c>
      <c r="Q42" s="20">
        <f>SUMIF(Profile!$A$17:$A$381,Summary!$A42,Profile!R$17:R$381)/COUNTIF(Profile!$A$17:$A$381,Summary!$A42)</f>
        <v>0</v>
      </c>
      <c r="R42" s="20">
        <f>SUMIF(Profile!$A$17:$A$381,Summary!$A42,Profile!S$17:S$381)/COUNTIF(Profile!$A$17:$A$381,Summary!$A42)</f>
        <v>0</v>
      </c>
      <c r="S42" s="20">
        <f>SUMIF(Profile!$A$17:$A$381,Summary!$A42,Profile!T$17:T$381)/COUNTIF(Profile!$A$17:$A$381,Summary!$A42)</f>
        <v>0</v>
      </c>
      <c r="T42" s="20">
        <f>SUMIF(Profile!$A$17:$A$381,Summary!$A42,Profile!U$17:U$381)/COUNTIF(Profile!$A$17:$A$381,Summary!$A42)</f>
        <v>0</v>
      </c>
      <c r="U42" s="20">
        <f>SUMIF(Profile!$A$17:$A$381,Summary!$A42,Profile!V$17:V$381)/COUNTIF(Profile!$A$17:$A$381,Summary!$A42)</f>
        <v>0</v>
      </c>
      <c r="V42" s="20">
        <f>SUMIF(Profile!$A$17:$A$381,Summary!$A42,Profile!W$17:W$381)/COUNTIF(Profile!$A$17:$A$381,Summary!$A42)</f>
        <v>0</v>
      </c>
      <c r="W42" s="20">
        <f>SUMIF(Profile!$A$17:$A$381,Summary!$A42,Profile!X$17:X$381)/COUNTIF(Profile!$A$17:$A$381,Summary!$A42)</f>
        <v>0</v>
      </c>
      <c r="X42" s="20">
        <f>SUMIF(Profile!$A$17:$A$381,Summary!$A42,Profile!Y$17:Y$381)/COUNTIF(Profile!$A$17:$A$381,Summary!$A42)</f>
        <v>0</v>
      </c>
      <c r="Y42" s="21">
        <f>SUMIF(Profile!$A$17:$A$381,Summary!$A42,Profile!Z$17:Z$381)/COUNTIF(Profile!$A$17:$A$381,Summary!$A42)</f>
        <v>0</v>
      </c>
    </row>
    <row r="43" spans="1:25" ht="13.2" x14ac:dyDescent="0.25">
      <c r="A43" s="25">
        <v>12</v>
      </c>
      <c r="B43" s="22">
        <f>SUMIF(Profile!$A$17:$A$381,Summary!$A43,Profile!C$17:C$381)/COUNTIF(Profile!$A$17:$A$381,Summary!$A43)</f>
        <v>0</v>
      </c>
      <c r="C43" s="22">
        <f>SUMIF(Profile!$A$17:$A$381,Summary!$A43,Profile!D$17:D$381)/COUNTIF(Profile!$A$17:$A$381,Summary!$A43)</f>
        <v>0</v>
      </c>
      <c r="D43" s="22">
        <f>SUMIF(Profile!$A$17:$A$381,Summary!$A43,Profile!E$17:E$381)/COUNTIF(Profile!$A$17:$A$381,Summary!$A43)</f>
        <v>0</v>
      </c>
      <c r="E43" s="22">
        <f>SUMIF(Profile!$A$17:$A$381,Summary!$A43,Profile!F$17:F$381)/COUNTIF(Profile!$A$17:$A$381,Summary!$A43)</f>
        <v>0</v>
      </c>
      <c r="F43" s="22">
        <f>SUMIF(Profile!$A$17:$A$381,Summary!$A43,Profile!G$17:G$381)/COUNTIF(Profile!$A$17:$A$381,Summary!$A43)</f>
        <v>0</v>
      </c>
      <c r="G43" s="22">
        <f>SUMIF(Profile!$A$17:$A$381,Summary!$A43,Profile!H$17:H$381)/COUNTIF(Profile!$A$17:$A$381,Summary!$A43)</f>
        <v>0</v>
      </c>
      <c r="H43" s="22">
        <f>SUMIF(Profile!$A$17:$A$381,Summary!$A43,Profile!I$17:I$381)/COUNTIF(Profile!$A$17:$A$381,Summary!$A43)</f>
        <v>0</v>
      </c>
      <c r="I43" s="22">
        <f>SUMIF(Profile!$A$17:$A$381,Summary!$A43,Profile!J$17:J$381)/COUNTIF(Profile!$A$17:$A$381,Summary!$A43)</f>
        <v>0</v>
      </c>
      <c r="J43" s="22">
        <f>SUMIF(Profile!$A$17:$A$381,Summary!$A43,Profile!K$17:K$381)/COUNTIF(Profile!$A$17:$A$381,Summary!$A43)</f>
        <v>0</v>
      </c>
      <c r="K43" s="22">
        <f>SUMIF(Profile!$A$17:$A$381,Summary!$A43,Profile!L$17:L$381)/COUNTIF(Profile!$A$17:$A$381,Summary!$A43)</f>
        <v>0</v>
      </c>
      <c r="L43" s="22">
        <f>SUMIF(Profile!$A$17:$A$381,Summary!$A43,Profile!M$17:M$381)/COUNTIF(Profile!$A$17:$A$381,Summary!$A43)</f>
        <v>0</v>
      </c>
      <c r="M43" s="22">
        <f>SUMIF(Profile!$A$17:$A$381,Summary!$A43,Profile!N$17:N$381)/COUNTIF(Profile!$A$17:$A$381,Summary!$A43)</f>
        <v>0</v>
      </c>
      <c r="N43" s="22">
        <f>SUMIF(Profile!$A$17:$A$381,Summary!$A43,Profile!O$17:O$381)/COUNTIF(Profile!$A$17:$A$381,Summary!$A43)</f>
        <v>0</v>
      </c>
      <c r="O43" s="22">
        <f>SUMIF(Profile!$A$17:$A$381,Summary!$A43,Profile!P$17:P$381)/COUNTIF(Profile!$A$17:$A$381,Summary!$A43)</f>
        <v>0</v>
      </c>
      <c r="P43" s="22">
        <f>SUMIF(Profile!$A$17:$A$381,Summary!$A43,Profile!Q$17:Q$381)/COUNTIF(Profile!$A$17:$A$381,Summary!$A43)</f>
        <v>0</v>
      </c>
      <c r="Q43" s="22">
        <f>SUMIF(Profile!$A$17:$A$381,Summary!$A43,Profile!R$17:R$381)/COUNTIF(Profile!$A$17:$A$381,Summary!$A43)</f>
        <v>0</v>
      </c>
      <c r="R43" s="22">
        <f>SUMIF(Profile!$A$17:$A$381,Summary!$A43,Profile!S$17:S$381)/COUNTIF(Profile!$A$17:$A$381,Summary!$A43)</f>
        <v>0</v>
      </c>
      <c r="S43" s="22">
        <f>SUMIF(Profile!$A$17:$A$381,Summary!$A43,Profile!T$17:T$381)/COUNTIF(Profile!$A$17:$A$381,Summary!$A43)</f>
        <v>0</v>
      </c>
      <c r="T43" s="22">
        <f>SUMIF(Profile!$A$17:$A$381,Summary!$A43,Profile!U$17:U$381)/COUNTIF(Profile!$A$17:$A$381,Summary!$A43)</f>
        <v>0</v>
      </c>
      <c r="U43" s="22">
        <f>SUMIF(Profile!$A$17:$A$381,Summary!$A43,Profile!V$17:V$381)/COUNTIF(Profile!$A$17:$A$381,Summary!$A43)</f>
        <v>0</v>
      </c>
      <c r="V43" s="22">
        <f>SUMIF(Profile!$A$17:$A$381,Summary!$A43,Profile!W$17:W$381)/COUNTIF(Profile!$A$17:$A$381,Summary!$A43)</f>
        <v>0</v>
      </c>
      <c r="W43" s="22">
        <f>SUMIF(Profile!$A$17:$A$381,Summary!$A43,Profile!X$17:X$381)/COUNTIF(Profile!$A$17:$A$381,Summary!$A43)</f>
        <v>0</v>
      </c>
      <c r="X43" s="22">
        <f>SUMIF(Profile!$A$17:$A$381,Summary!$A43,Profile!Y$17:Y$381)/COUNTIF(Profile!$A$17:$A$381,Summary!$A43)</f>
        <v>0</v>
      </c>
      <c r="Y43" s="23">
        <f>SUMIF(Profile!$A$17:$A$381,Summary!$A43,Profile!Z$17:Z$381)/COUNTIF(Profile!$A$17:$A$381,Summary!$A43)</f>
        <v>0</v>
      </c>
    </row>
    <row r="45" spans="1:25" ht="13.2" x14ac:dyDescent="0.25">
      <c r="A45" s="33" t="s">
        <v>39</v>
      </c>
      <c r="B45" s="29">
        <f>AVERAGE(B32,B33,B34,B35,B36,B41,B42,B43)</f>
        <v>0</v>
      </c>
      <c r="C45" s="29">
        <f t="shared" ref="C45:Y45" si="1">AVERAGE(C32,C33,C34,C35,C36,C41,C42,C43)</f>
        <v>0</v>
      </c>
      <c r="D45" s="29">
        <f t="shared" si="1"/>
        <v>0</v>
      </c>
      <c r="E45" s="29">
        <f t="shared" si="1"/>
        <v>0</v>
      </c>
      <c r="F45" s="29">
        <f t="shared" si="1"/>
        <v>0</v>
      </c>
      <c r="G45" s="29">
        <f t="shared" si="1"/>
        <v>0</v>
      </c>
      <c r="H45" s="29">
        <f t="shared" si="1"/>
        <v>0</v>
      </c>
      <c r="I45" s="29">
        <f t="shared" si="1"/>
        <v>0</v>
      </c>
      <c r="J45" s="29">
        <f t="shared" si="1"/>
        <v>0</v>
      </c>
      <c r="K45" s="29">
        <f t="shared" si="1"/>
        <v>0</v>
      </c>
      <c r="L45" s="29">
        <f t="shared" si="1"/>
        <v>0</v>
      </c>
      <c r="M45" s="29">
        <f t="shared" si="1"/>
        <v>0</v>
      </c>
      <c r="N45" s="29">
        <f t="shared" si="1"/>
        <v>0</v>
      </c>
      <c r="O45" s="29">
        <f t="shared" si="1"/>
        <v>0</v>
      </c>
      <c r="P45" s="29">
        <f t="shared" si="1"/>
        <v>0</v>
      </c>
      <c r="Q45" s="29">
        <f t="shared" si="1"/>
        <v>0</v>
      </c>
      <c r="R45" s="29">
        <f t="shared" si="1"/>
        <v>0</v>
      </c>
      <c r="S45" s="29">
        <f t="shared" si="1"/>
        <v>0</v>
      </c>
      <c r="T45" s="29">
        <f t="shared" si="1"/>
        <v>0</v>
      </c>
      <c r="U45" s="29">
        <f t="shared" si="1"/>
        <v>0</v>
      </c>
      <c r="V45" s="29">
        <f t="shared" si="1"/>
        <v>0</v>
      </c>
      <c r="W45" s="29">
        <f t="shared" si="1"/>
        <v>0</v>
      </c>
      <c r="X45" s="29">
        <f t="shared" si="1"/>
        <v>0</v>
      </c>
      <c r="Y45" s="30">
        <f t="shared" si="1"/>
        <v>0</v>
      </c>
    </row>
    <row r="46" spans="1:25" ht="13.2" x14ac:dyDescent="0.25">
      <c r="A46" s="34" t="s">
        <v>40</v>
      </c>
      <c r="B46" s="31">
        <f>AVERAGE(B37,B38,B39,B40)</f>
        <v>0</v>
      </c>
      <c r="C46" s="31">
        <f t="shared" ref="C46:Y46" si="2">AVERAGE(C37,C38,C39,C40)</f>
        <v>0</v>
      </c>
      <c r="D46" s="31">
        <f t="shared" si="2"/>
        <v>0</v>
      </c>
      <c r="E46" s="31">
        <f t="shared" si="2"/>
        <v>0</v>
      </c>
      <c r="F46" s="31">
        <f t="shared" si="2"/>
        <v>0</v>
      </c>
      <c r="G46" s="31">
        <f t="shared" si="2"/>
        <v>0</v>
      </c>
      <c r="H46" s="31">
        <f t="shared" si="2"/>
        <v>0</v>
      </c>
      <c r="I46" s="31">
        <f t="shared" si="2"/>
        <v>0</v>
      </c>
      <c r="J46" s="31">
        <f t="shared" si="2"/>
        <v>0</v>
      </c>
      <c r="K46" s="31">
        <f t="shared" si="2"/>
        <v>0</v>
      </c>
      <c r="L46" s="31">
        <f t="shared" si="2"/>
        <v>0</v>
      </c>
      <c r="M46" s="31">
        <f t="shared" si="2"/>
        <v>0</v>
      </c>
      <c r="N46" s="31">
        <f t="shared" si="2"/>
        <v>0</v>
      </c>
      <c r="O46" s="31">
        <f t="shared" si="2"/>
        <v>0</v>
      </c>
      <c r="P46" s="31">
        <f t="shared" si="2"/>
        <v>0</v>
      </c>
      <c r="Q46" s="31">
        <f t="shared" si="2"/>
        <v>0</v>
      </c>
      <c r="R46" s="31">
        <f t="shared" si="2"/>
        <v>0</v>
      </c>
      <c r="S46" s="31">
        <f t="shared" si="2"/>
        <v>0</v>
      </c>
      <c r="T46" s="31">
        <f t="shared" si="2"/>
        <v>0</v>
      </c>
      <c r="U46" s="31">
        <f t="shared" si="2"/>
        <v>0</v>
      </c>
      <c r="V46" s="31">
        <f t="shared" si="2"/>
        <v>0</v>
      </c>
      <c r="W46" s="31">
        <f t="shared" si="2"/>
        <v>0</v>
      </c>
      <c r="X46" s="31">
        <f t="shared" si="2"/>
        <v>0</v>
      </c>
      <c r="Y46" s="32">
        <f t="shared" si="2"/>
        <v>0</v>
      </c>
    </row>
    <row r="47" spans="1:25" ht="13.2" x14ac:dyDescent="0.25">
      <c r="A47" s="34" t="s">
        <v>45</v>
      </c>
      <c r="B47" s="31" t="e">
        <f>AVERAGE(Profile!C17:C381)</f>
        <v>#DIV/0!</v>
      </c>
      <c r="C47" s="31" t="e">
        <f>AVERAGE(Profile!D17:D381)</f>
        <v>#DIV/0!</v>
      </c>
      <c r="D47" s="31" t="e">
        <f>AVERAGE(Profile!E17:E381)</f>
        <v>#DIV/0!</v>
      </c>
      <c r="E47" s="31" t="e">
        <f>AVERAGE(Profile!F17:F381)</f>
        <v>#DIV/0!</v>
      </c>
      <c r="F47" s="31" t="e">
        <f>AVERAGE(Profile!G17:G381)</f>
        <v>#DIV/0!</v>
      </c>
      <c r="G47" s="31" t="e">
        <f>AVERAGE(Profile!H17:H381)</f>
        <v>#DIV/0!</v>
      </c>
      <c r="H47" s="31" t="e">
        <f>AVERAGE(Profile!I17:I381)</f>
        <v>#DIV/0!</v>
      </c>
      <c r="I47" s="31" t="e">
        <f>AVERAGE(Profile!J17:J381)</f>
        <v>#DIV/0!</v>
      </c>
      <c r="J47" s="31" t="e">
        <f>AVERAGE(Profile!K17:K381)</f>
        <v>#DIV/0!</v>
      </c>
      <c r="K47" s="31" t="e">
        <f>AVERAGE(Profile!L17:L381)</f>
        <v>#DIV/0!</v>
      </c>
      <c r="L47" s="31" t="e">
        <f>AVERAGE(Profile!M17:M381)</f>
        <v>#DIV/0!</v>
      </c>
      <c r="M47" s="31" t="e">
        <f>AVERAGE(Profile!N17:N381)</f>
        <v>#DIV/0!</v>
      </c>
      <c r="N47" s="31" t="e">
        <f>AVERAGE(Profile!O17:O381)</f>
        <v>#DIV/0!</v>
      </c>
      <c r="O47" s="31" t="e">
        <f>AVERAGE(Profile!P17:P381)</f>
        <v>#DIV/0!</v>
      </c>
      <c r="P47" s="31" t="e">
        <f>AVERAGE(Profile!Q17:Q381)</f>
        <v>#DIV/0!</v>
      </c>
      <c r="Q47" s="31" t="e">
        <f>AVERAGE(Profile!R17:R381)</f>
        <v>#DIV/0!</v>
      </c>
      <c r="R47" s="31" t="e">
        <f>AVERAGE(Profile!S17:S381)</f>
        <v>#DIV/0!</v>
      </c>
      <c r="S47" s="31" t="e">
        <f>AVERAGE(Profile!T17:T381)</f>
        <v>#DIV/0!</v>
      </c>
      <c r="T47" s="31" t="e">
        <f>AVERAGE(Profile!U17:U381)</f>
        <v>#DIV/0!</v>
      </c>
      <c r="U47" s="31" t="e">
        <f>AVERAGE(Profile!V17:V381)</f>
        <v>#DIV/0!</v>
      </c>
      <c r="V47" s="31" t="e">
        <f>AVERAGE(Profile!W17:W381)</f>
        <v>#DIV/0!</v>
      </c>
      <c r="W47" s="31" t="e">
        <f>AVERAGE(Profile!X17:X381)</f>
        <v>#DIV/0!</v>
      </c>
      <c r="X47" s="31" t="e">
        <f>AVERAGE(Profile!Y17:Y381)</f>
        <v>#DIV/0!</v>
      </c>
      <c r="Y47" s="32" t="e">
        <f>AVERAGE(Profile!Z17:Z381)</f>
        <v>#DIV/0!</v>
      </c>
    </row>
    <row r="48" spans="1:25" ht="13.2" x14ac:dyDescent="0.25">
      <c r="A48" s="35" t="s">
        <v>41</v>
      </c>
      <c r="B48" s="22">
        <f>MAX(Profile!C17:C381)</f>
        <v>0</v>
      </c>
      <c r="C48" s="22">
        <f>MAX(Profile!D17:D381)</f>
        <v>0</v>
      </c>
      <c r="D48" s="22">
        <f>MAX(Profile!E17:E381)</f>
        <v>0</v>
      </c>
      <c r="E48" s="22">
        <f>MAX(Profile!F17:F381)</f>
        <v>0</v>
      </c>
      <c r="F48" s="22">
        <f>MAX(Profile!G17:G381)</f>
        <v>0</v>
      </c>
      <c r="G48" s="22">
        <f>MAX(Profile!H17:H381)</f>
        <v>0</v>
      </c>
      <c r="H48" s="22">
        <f>MAX(Profile!I17:I381)</f>
        <v>0</v>
      </c>
      <c r="I48" s="22">
        <f>MAX(Profile!J17:J381)</f>
        <v>0</v>
      </c>
      <c r="J48" s="22">
        <f>MAX(Profile!K17:K381)</f>
        <v>0</v>
      </c>
      <c r="K48" s="22">
        <f>MAX(Profile!L17:L381)</f>
        <v>0</v>
      </c>
      <c r="L48" s="22">
        <f>MAX(Profile!M17:M381)</f>
        <v>0</v>
      </c>
      <c r="M48" s="22">
        <f>MAX(Profile!N17:N381)</f>
        <v>0</v>
      </c>
      <c r="N48" s="22">
        <f>MAX(Profile!O17:O381)</f>
        <v>0</v>
      </c>
      <c r="O48" s="22">
        <f>MAX(Profile!P17:P381)</f>
        <v>0</v>
      </c>
      <c r="P48" s="22">
        <f>MAX(Profile!Q17:Q381)</f>
        <v>0</v>
      </c>
      <c r="Q48" s="22">
        <f>MAX(Profile!R17:R381)</f>
        <v>0</v>
      </c>
      <c r="R48" s="22">
        <f>MAX(Profile!S17:S381)</f>
        <v>0</v>
      </c>
      <c r="S48" s="22">
        <f>MAX(Profile!T17:T381)</f>
        <v>0</v>
      </c>
      <c r="T48" s="22">
        <f>MAX(Profile!U17:U381)</f>
        <v>0</v>
      </c>
      <c r="U48" s="22">
        <f>MAX(Profile!V17:V381)</f>
        <v>0</v>
      </c>
      <c r="V48" s="22">
        <f>MAX(Profile!W17:W381)</f>
        <v>0</v>
      </c>
      <c r="W48" s="22">
        <f>MAX(Profile!X17:X381)</f>
        <v>0</v>
      </c>
      <c r="X48" s="22">
        <f>MAX(Profile!Y17:Y381)</f>
        <v>0</v>
      </c>
      <c r="Y48" s="23">
        <f>MAX(Profile!Z17:Z381)</f>
        <v>0</v>
      </c>
    </row>
  </sheetData>
  <sheetProtection formatColumns="0" formatRows="0"/>
  <pageMargins left="0.7" right="0.7" top="0.75" bottom="0.7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08E8D812B1A4CA6C535939128D034" ma:contentTypeVersion="13" ma:contentTypeDescription="Create a new document." ma:contentTypeScope="" ma:versionID="9745bc2c9ad2377e450bd4aa72f8bfbb">
  <xsd:schema xmlns:xsd="http://www.w3.org/2001/XMLSchema" xmlns:xs="http://www.w3.org/2001/XMLSchema" xmlns:p="http://schemas.microsoft.com/office/2006/metadata/properties" xmlns:ns2="e3a283c8-0673-4ed1-a2b7-588b35db0706" xmlns:ns3="e45da448-bf9c-43e8-8676-7e88d583ded9" xmlns:ns4="df563676-8b16-455b-9cf3-dfc3c8077c93" targetNamespace="http://schemas.microsoft.com/office/2006/metadata/properties" ma:root="true" ma:fieldsID="2ba26bb7d93779f3c4c3a7437f641e9b" ns2:_="" ns3:_="" ns4:_="">
    <xsd:import namespace="e3a283c8-0673-4ed1-a2b7-588b35db0706"/>
    <xsd:import namespace="e45da448-bf9c-43e8-8676-7e88d583ded9"/>
    <xsd:import namespace="df563676-8b16-455b-9cf3-dfc3c8077c93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l259f173eec84ef4a7800a0f61062356" minOccurs="0"/>
                <xsd:element ref="ns3:TaxCatchAll" minOccurs="0"/>
                <xsd:element ref="ns2:n5352faba7534414b992308bce88a673" minOccurs="0"/>
                <xsd:element ref="ns2:MediaServiceMetadata" minOccurs="0"/>
                <xsd:element ref="ns2:MediaServiceFastMetadata" minOccurs="0"/>
                <xsd:element ref="ns4:TaxKeywordTaxHTField" minOccurs="0"/>
                <xsd:element ref="ns2:Search_x0020_Tag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283c8-0673-4ed1-a2b7-588b35db0706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  <xsd:element name="l259f173eec84ef4a7800a0f61062356" ma:index="10" nillable="true" ma:taxonomy="true" ma:internalName="l259f173eec84ef4a7800a0f61062356" ma:taxonomyFieldName="Main_Category" ma:displayName="Main_Category" ma:default="" ma:fieldId="{5259f173-eec8-4ef4-a780-0a0f61062356}" ma:sspId="1da7e81d-6ea8-45c5-b51f-f6fb8dd5843f" ma:termSetId="be62836e-1bd7-46c4-b66a-8eb53b6765ba" ma:anchorId="f5c62276-0b07-45cb-956e-d8af7af37f9b" ma:open="true" ma:isKeyword="false">
      <xsd:complexType>
        <xsd:sequence>
          <xsd:element ref="pc:Terms" minOccurs="0" maxOccurs="1"/>
        </xsd:sequence>
      </xsd:complexType>
    </xsd:element>
    <xsd:element name="n5352faba7534414b992308bce88a673" ma:index="13" nillable="true" ma:taxonomy="true" ma:internalName="n5352faba7534414b992308bce88a673" ma:taxonomyFieldName="Sub_Category" ma:displayName="Sub_Category" ma:default="" ma:fieldId="{75352fab-a753-4414-b992-308bce88a673}" ma:sspId="1da7e81d-6ea8-45c5-b51f-f6fb8dd5843f" ma:termSetId="be62836e-1bd7-46c4-b66a-8eb53b6765ba" ma:anchorId="f5c62276-0b07-45cb-956e-d8af7af37f9b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Search_x0020_Tags" ma:index="18" nillable="true" ma:displayName="Search Tags" ma:internalName="Search_x0020_Tag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RG"/>
                        <xsd:enumeration value="NextEra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10c97ad-5bf4-4eb4-bce1-1fce6c42bf9a}" ma:internalName="TaxCatchAll" ma:showField="CatchAllData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3676-8b16-455b-9cf3-dfc3c8077c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1da7e81d-6ea8-45c5-b51f-f6fb8dd5843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5352faba7534414b992308bce88a673 xmlns="e3a283c8-0673-4ed1-a2b7-588b35db07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01.04_Websites</TermName>
          <TermId xmlns="http://schemas.microsoft.com/office/infopath/2007/PartnerControls">789b6d34-76ca-4833-b730-db4a24feafb8</TermId>
        </TermInfo>
      </Terms>
    </n5352faba7534414b992308bce88a673>
    <TaxCatchAll xmlns="e45da448-bf9c-43e8-8676-7e88d583ded9">
      <Value>95</Value>
      <Value>90</Value>
    </TaxCatchAll>
    <TaxKeywordTaxHTField xmlns="df563676-8b16-455b-9cf3-dfc3c8077c93">
      <Terms xmlns="http://schemas.microsoft.com/office/infopath/2007/PartnerControls"/>
    </TaxKeywordTaxHTField>
    <l259f173eec84ef4a7800a0f61062356 xmlns="e3a283c8-0673-4ed1-a2b7-588b35db07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01_Admin</TermName>
          <TermId xmlns="http://schemas.microsoft.com/office/infopath/2007/PartnerControls">411cbf61-a005-45ef-913f-7fac423146fd</TermId>
        </TermInfo>
      </Terms>
    </l259f173eec84ef4a7800a0f61062356>
    <Description0 xmlns="e3a283c8-0673-4ed1-a2b7-588b35db0706" xsi:nil="true"/>
    <Search_x0020_Tags xmlns="e3a283c8-0673-4ed1-a2b7-588b35db0706"/>
  </documentManagement>
</p:properties>
</file>

<file path=customXml/itemProps1.xml><?xml version="1.0" encoding="utf-8"?>
<ds:datastoreItem xmlns:ds="http://schemas.openxmlformats.org/officeDocument/2006/customXml" ds:itemID="{D98334D4-98DB-497C-9F1F-804C641E7F70}"/>
</file>

<file path=customXml/itemProps2.xml><?xml version="1.0" encoding="utf-8"?>
<ds:datastoreItem xmlns:ds="http://schemas.openxmlformats.org/officeDocument/2006/customXml" ds:itemID="{F7F94DBE-3C38-4061-A4C9-9DD6815ED226}"/>
</file>

<file path=customXml/itemProps3.xml><?xml version="1.0" encoding="utf-8"?>
<ds:datastoreItem xmlns:ds="http://schemas.openxmlformats.org/officeDocument/2006/customXml" ds:itemID="{ACB95209-D351-42A3-958C-5EEA79C5D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Profile</vt:lpstr>
      <vt:lpstr>Summary</vt:lpstr>
      <vt:lpstr>Summary!Print_Area</vt:lpstr>
    </vt:vector>
  </TitlesOfParts>
  <Company>Southern California Edison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Rudee, Alexander</dc:creator>
  <cp:lastModifiedBy>Daniel Walker</cp:lastModifiedBy>
  <cp:lastPrinted>2015-05-21T22:22:04Z</cp:lastPrinted>
  <dcterms:created xsi:type="dcterms:W3CDTF">2011-09-27T18:10:36Z</dcterms:created>
  <dcterms:modified xsi:type="dcterms:W3CDTF">2017-12-20T17:45:14Z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ain_Category">
    <vt:lpwstr>90;#01_Admin|411cbf61-a005-45ef-913f-7fac423146fd</vt:lpwstr>
  </property>
  <property fmtid="{D5CDD505-2E9C-101B-9397-08002B2CF9AE}" pid="4" name="Sub_Category">
    <vt:lpwstr>95;#01.04_Websites|789b6d34-76ca-4833-b730-db4a24feafb8</vt:lpwstr>
  </property>
  <property fmtid="{D5CDD505-2E9C-101B-9397-08002B2CF9AE}" pid="5" name="ContentTypeId">
    <vt:lpwstr>0x010100E7808E8D812B1A4CA6C535939128D034</vt:lpwstr>
  </property>
</Properties>
</file>