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CF2F" lockStructure="1"/>
  <bookViews>
    <workbookView xWindow="165" yWindow="-75" windowWidth="12120" windowHeight="7410" tabRatio="753"/>
  </bookViews>
  <sheets>
    <sheet name="Instructions" sheetId="25" r:id="rId1"/>
    <sheet name="Front Page" sheetId="26" r:id="rId2"/>
    <sheet name="Contact Information" sheetId="17" r:id="rId3"/>
    <sheet name="Project Information" sheetId="15" r:id="rId4"/>
    <sheet name="Sheet3" sheetId="19" state="hidden" r:id="rId5"/>
    <sheet name="Profile" sheetId="24" r:id="rId6"/>
    <sheet name="Expected Savings" sheetId="27" r:id="rId7"/>
  </sheets>
  <definedNames>
    <definedName name="_xlnm.Print_Area" localSheetId="2">'Contact Information'!$A$1:$F$38</definedName>
    <definedName name="_xlnm.Print_Area" localSheetId="1">'Front Page'!$A$1:$K$53</definedName>
    <definedName name="_xlnm.Print_Area" localSheetId="3">'Project Information'!$B$1:$M$27</definedName>
    <definedName name="_xlnm.Print_Titles" localSheetId="5">Profile!$11:$14</definedName>
    <definedName name="ProfileGen">Profile!#REF!</definedName>
    <definedName name="Table1">#REF!</definedName>
  </definedNames>
  <calcPr calcId="145621"/>
</workbook>
</file>

<file path=xl/calcChain.xml><?xml version="1.0" encoding="utf-8"?>
<calcChain xmlns="http://schemas.openxmlformats.org/spreadsheetml/2006/main">
  <c r="E27" i="15" l="1"/>
  <c r="C16" i="15" l="1"/>
  <c r="Z106" i="27" l="1"/>
  <c r="Z61" i="27"/>
  <c r="Z15" i="27"/>
  <c r="Z103" i="27" l="1"/>
  <c r="Z58" i="27"/>
  <c r="Z12" i="27"/>
  <c r="Z107" i="27" l="1"/>
  <c r="Z62" i="27"/>
  <c r="Z16" i="27"/>
  <c r="Z105" i="27"/>
  <c r="Z60" i="27"/>
  <c r="Z14" i="27"/>
  <c r="F27" i="15" l="1"/>
  <c r="H20" i="15"/>
  <c r="I19" i="15" s="1"/>
  <c r="I20" i="15" s="1"/>
  <c r="I22" i="15" l="1"/>
  <c r="J19" i="15"/>
  <c r="J20" i="15" s="1"/>
  <c r="K19" i="15" s="1"/>
  <c r="K20" i="15" s="1"/>
  <c r="J22" i="15" l="1"/>
  <c r="K22" i="15"/>
  <c r="L19" i="15"/>
  <c r="L20" i="15" s="1"/>
  <c r="L22" i="15" s="1"/>
  <c r="H27" i="15" l="1"/>
  <c r="B114" i="27"/>
  <c r="B115" i="27"/>
  <c r="B116" i="27"/>
  <c r="B117" i="27"/>
  <c r="B118" i="27"/>
  <c r="B119" i="27"/>
  <c r="B120" i="27"/>
  <c r="B121" i="27"/>
  <c r="B122" i="27"/>
  <c r="B123" i="27"/>
  <c r="B124" i="27"/>
  <c r="B125" i="27"/>
  <c r="B126" i="27"/>
  <c r="B127" i="27"/>
  <c r="B128" i="27"/>
  <c r="B129" i="27"/>
  <c r="B130" i="27"/>
  <c r="B131" i="27"/>
  <c r="B132" i="27"/>
  <c r="B133" i="27"/>
  <c r="B134" i="27"/>
  <c r="B113" i="27"/>
  <c r="B69" i="27"/>
  <c r="B70" i="27"/>
  <c r="B71" i="27"/>
  <c r="B72" i="27"/>
  <c r="B73" i="27"/>
  <c r="B74" i="27"/>
  <c r="B75" i="27"/>
  <c r="B76" i="27"/>
  <c r="B77" i="27"/>
  <c r="B78" i="27"/>
  <c r="B79" i="27"/>
  <c r="B80" i="27"/>
  <c r="B81" i="27"/>
  <c r="B82" i="27"/>
  <c r="B83" i="27"/>
  <c r="B84" i="27"/>
  <c r="B85" i="27"/>
  <c r="B86" i="27"/>
  <c r="B87" i="27"/>
  <c r="B88" i="27"/>
  <c r="B89" i="27"/>
  <c r="B90" i="27"/>
  <c r="B68" i="27"/>
  <c r="G27" i="15" l="1"/>
  <c r="AU12" i="24"/>
  <c r="C10" i="15"/>
  <c r="D4" i="24"/>
  <c r="B3" i="24"/>
  <c r="B2" i="24"/>
  <c r="AL12" i="24"/>
  <c r="J12" i="24"/>
  <c r="C5" i="15"/>
  <c r="B3" i="15"/>
  <c r="B2" i="15"/>
  <c r="C5" i="17"/>
  <c r="B3" i="17"/>
  <c r="A2" i="17"/>
  <c r="BC379" i="24"/>
  <c r="BC378" i="24"/>
  <c r="BC377" i="24"/>
  <c r="BC376" i="24"/>
  <c r="BC375" i="24"/>
  <c r="BC374" i="24"/>
  <c r="BC373" i="24"/>
  <c r="BC372" i="24"/>
  <c r="BC371" i="24"/>
  <c r="BC370" i="24"/>
  <c r="BC369" i="24"/>
  <c r="BC368" i="24"/>
  <c r="BC367" i="24"/>
  <c r="BC366" i="24"/>
  <c r="BC365" i="24"/>
  <c r="BC364" i="24"/>
  <c r="BC363" i="24"/>
  <c r="BC362" i="24"/>
  <c r="BC361" i="24"/>
  <c r="BC360" i="24"/>
  <c r="BC359" i="24"/>
  <c r="BC358" i="24"/>
  <c r="BC357" i="24"/>
  <c r="BC356" i="24"/>
  <c r="BC355" i="24"/>
  <c r="BC354" i="24"/>
  <c r="BC353" i="24"/>
  <c r="BC352" i="24"/>
  <c r="BC351" i="24"/>
  <c r="BC350" i="24"/>
  <c r="BC349" i="24"/>
  <c r="BC348" i="24"/>
  <c r="BC347" i="24"/>
  <c r="BC346" i="24"/>
  <c r="BC345" i="24"/>
  <c r="BC344" i="24"/>
  <c r="BC343" i="24"/>
  <c r="BC342" i="24"/>
  <c r="BC341" i="24"/>
  <c r="BC340" i="24"/>
  <c r="BC339" i="24"/>
  <c r="BC338" i="24"/>
  <c r="BC337" i="24"/>
  <c r="BC336" i="24"/>
  <c r="BC335" i="24"/>
  <c r="BC334" i="24"/>
  <c r="BC333" i="24"/>
  <c r="BC332" i="24"/>
  <c r="BC331" i="24"/>
  <c r="BC330" i="24"/>
  <c r="BC329" i="24"/>
  <c r="BC328" i="24"/>
  <c r="BC327" i="24"/>
  <c r="BC326" i="24"/>
  <c r="BC325" i="24"/>
  <c r="BC324" i="24"/>
  <c r="BC323" i="24"/>
  <c r="BC322" i="24"/>
  <c r="BC321" i="24"/>
  <c r="BC320" i="24"/>
  <c r="BC319" i="24"/>
  <c r="BC318" i="24"/>
  <c r="BC317" i="24"/>
  <c r="BC316" i="24"/>
  <c r="BC315" i="24"/>
  <c r="BC314" i="24"/>
  <c r="BC313" i="24"/>
  <c r="BC312" i="24"/>
  <c r="BC311" i="24"/>
  <c r="BC310" i="24"/>
  <c r="BC309" i="24"/>
  <c r="BC308" i="24"/>
  <c r="BC307" i="24"/>
  <c r="BC306" i="24"/>
  <c r="BC305" i="24"/>
  <c r="BC304" i="24"/>
  <c r="BC303" i="24"/>
  <c r="BC302" i="24"/>
  <c r="BC301" i="24"/>
  <c r="BC300" i="24"/>
  <c r="BC299" i="24"/>
  <c r="BC298" i="24"/>
  <c r="BC297" i="24"/>
  <c r="BC296" i="24"/>
  <c r="BC295" i="24"/>
  <c r="BC294" i="24"/>
  <c r="BC293" i="24"/>
  <c r="BC292" i="24"/>
  <c r="BC291" i="24"/>
  <c r="BC290" i="24"/>
  <c r="BC289" i="24"/>
  <c r="BC288" i="24"/>
  <c r="BC287" i="24"/>
  <c r="BC286" i="24"/>
  <c r="BC285" i="24"/>
  <c r="BC284" i="24"/>
  <c r="BC283" i="24"/>
  <c r="BC282" i="24"/>
  <c r="BC281" i="24"/>
  <c r="BC280" i="24"/>
  <c r="BC279" i="24"/>
  <c r="BC278" i="24"/>
  <c r="BC277" i="24"/>
  <c r="BC276" i="24"/>
  <c r="BC275" i="24"/>
  <c r="BC274" i="24"/>
  <c r="BC273" i="24"/>
  <c r="BC272" i="24"/>
  <c r="BC271" i="24"/>
  <c r="BC270" i="24"/>
  <c r="BC269" i="24"/>
  <c r="BC268" i="24"/>
  <c r="BC267" i="24"/>
  <c r="BC266" i="24"/>
  <c r="BC265" i="24"/>
  <c r="BC264" i="24"/>
  <c r="BC263" i="24"/>
  <c r="BC262" i="24"/>
  <c r="BC261" i="24"/>
  <c r="BC260" i="24"/>
  <c r="BC259" i="24"/>
  <c r="BC258" i="24"/>
  <c r="BC257" i="24"/>
  <c r="BC256" i="24"/>
  <c r="BC255" i="24"/>
  <c r="BC254" i="24"/>
  <c r="BC253" i="24"/>
  <c r="BC252" i="24"/>
  <c r="BC251" i="24"/>
  <c r="BC250" i="24"/>
  <c r="BC249" i="24"/>
  <c r="BC248" i="24"/>
  <c r="BC247" i="24"/>
  <c r="BC246" i="24"/>
  <c r="BC245" i="24"/>
  <c r="BC244" i="24"/>
  <c r="BC243" i="24"/>
  <c r="BC242" i="24"/>
  <c r="BC241" i="24"/>
  <c r="BC240" i="24"/>
  <c r="BC239" i="24"/>
  <c r="BC238" i="24"/>
  <c r="BC237" i="24"/>
  <c r="BC236" i="24"/>
  <c r="BC235" i="24"/>
  <c r="BC234" i="24"/>
  <c r="BC233" i="24"/>
  <c r="BC232" i="24"/>
  <c r="BC231" i="24"/>
  <c r="BC230" i="24"/>
  <c r="BC229" i="24"/>
  <c r="BC228" i="24"/>
  <c r="BC227" i="24"/>
  <c r="BC226" i="24"/>
  <c r="BC225" i="24"/>
  <c r="BC224" i="24"/>
  <c r="BC223" i="24"/>
  <c r="BC222" i="24"/>
  <c r="BC221" i="24"/>
  <c r="BC220" i="24"/>
  <c r="BC219" i="24"/>
  <c r="BC218" i="24"/>
  <c r="BC217" i="24"/>
  <c r="BC216" i="24"/>
  <c r="BC215" i="24"/>
  <c r="BC214" i="24"/>
  <c r="BC213" i="24"/>
  <c r="BC212" i="24"/>
  <c r="BC211" i="24"/>
  <c r="BC210" i="24"/>
  <c r="BC209" i="24"/>
  <c r="BC208" i="24"/>
  <c r="BC207" i="24"/>
  <c r="BC206" i="24"/>
  <c r="BC205" i="24"/>
  <c r="BC204" i="24"/>
  <c r="BC203" i="24"/>
  <c r="BC202" i="24"/>
  <c r="BC201" i="24"/>
  <c r="BC200" i="24"/>
  <c r="BC199" i="24"/>
  <c r="BC198" i="24"/>
  <c r="BC197" i="24"/>
  <c r="BC196" i="24"/>
  <c r="BC195" i="24"/>
  <c r="BC194" i="24"/>
  <c r="BC193" i="24"/>
  <c r="BC192" i="24"/>
  <c r="BC191" i="24"/>
  <c r="BC190" i="24"/>
  <c r="BC189" i="24"/>
  <c r="BC188" i="24"/>
  <c r="BC187" i="24"/>
  <c r="BC186" i="24"/>
  <c r="BC185" i="24"/>
  <c r="BC184" i="24"/>
  <c r="BC183" i="24"/>
  <c r="BC182" i="24"/>
  <c r="BC181" i="24"/>
  <c r="BC180" i="24"/>
  <c r="BC179" i="24"/>
  <c r="BC178" i="24"/>
  <c r="BC177" i="24"/>
  <c r="BC176" i="24"/>
  <c r="BC175" i="24"/>
  <c r="BC174" i="24"/>
  <c r="BC173" i="24"/>
  <c r="BC172" i="24"/>
  <c r="BC171" i="24"/>
  <c r="BC170" i="24"/>
  <c r="BC169" i="24"/>
  <c r="BC168" i="24"/>
  <c r="BC167" i="24"/>
  <c r="BC166" i="24"/>
  <c r="BC165" i="24"/>
  <c r="BC164" i="24"/>
  <c r="BC163" i="24"/>
  <c r="BC162" i="24"/>
  <c r="BC161" i="24"/>
  <c r="BC160" i="24"/>
  <c r="BC159" i="24"/>
  <c r="BC158" i="24"/>
  <c r="BC157" i="24"/>
  <c r="BC156" i="24"/>
  <c r="BC155" i="24"/>
  <c r="BC154" i="24"/>
  <c r="BC153" i="24"/>
  <c r="BC152" i="24"/>
  <c r="BC151" i="24"/>
  <c r="BC150" i="24"/>
  <c r="BC149" i="24"/>
  <c r="BC148" i="24"/>
  <c r="BC147" i="24"/>
  <c r="BC146" i="24"/>
  <c r="BC145" i="24"/>
  <c r="BC144" i="24"/>
  <c r="BC143" i="24"/>
  <c r="BC142" i="24"/>
  <c r="BC141" i="24"/>
  <c r="BC140" i="24"/>
  <c r="BC139" i="24"/>
  <c r="BC138" i="24"/>
  <c r="BC137" i="24"/>
  <c r="BC136" i="24"/>
  <c r="BC135" i="24"/>
  <c r="BC134" i="24"/>
  <c r="BC133" i="24"/>
  <c r="BC132" i="24"/>
  <c r="BC131" i="24"/>
  <c r="BC130" i="24"/>
  <c r="BC129" i="24"/>
  <c r="BC128" i="24"/>
  <c r="BC127" i="24"/>
  <c r="BC126" i="24"/>
  <c r="BC125" i="24"/>
  <c r="BC124" i="24"/>
  <c r="BC123" i="24"/>
  <c r="BC122" i="24"/>
  <c r="BC121" i="24"/>
  <c r="BC120" i="24"/>
  <c r="BC119" i="24"/>
  <c r="BC118" i="24"/>
  <c r="BC117" i="24"/>
  <c r="BC116" i="24"/>
  <c r="BC115" i="24"/>
  <c r="BC114" i="24"/>
  <c r="BC113" i="24"/>
  <c r="BC112" i="24"/>
  <c r="BC111" i="24"/>
  <c r="BC110" i="24"/>
  <c r="BC109" i="24"/>
  <c r="BC108" i="24"/>
  <c r="BC107" i="24"/>
  <c r="BC106" i="24"/>
  <c r="BC105" i="24"/>
  <c r="BC104" i="24"/>
  <c r="BC103" i="24"/>
  <c r="BC102" i="24"/>
  <c r="BC101" i="24"/>
  <c r="BC100" i="24"/>
  <c r="BC99" i="24"/>
  <c r="BC98" i="24"/>
  <c r="BC97" i="24"/>
  <c r="BC96" i="24"/>
  <c r="BC95" i="24"/>
  <c r="BC94" i="24"/>
  <c r="BC93" i="24"/>
  <c r="BC92" i="24"/>
  <c r="BC91" i="24"/>
  <c r="BC90" i="24"/>
  <c r="BC89" i="24"/>
  <c r="BC88" i="24"/>
  <c r="BC87" i="24"/>
  <c r="BC86" i="24"/>
  <c r="BC85" i="24"/>
  <c r="BC84" i="24"/>
  <c r="BC83" i="24"/>
  <c r="BC82" i="24"/>
  <c r="BC81" i="24"/>
  <c r="BC80" i="24"/>
  <c r="BC79" i="24"/>
  <c r="BC78" i="24"/>
  <c r="BC77" i="24"/>
  <c r="BC76" i="24"/>
  <c r="BC75" i="24"/>
  <c r="BC74" i="24"/>
  <c r="BC73" i="24"/>
  <c r="BC72" i="24"/>
  <c r="BC71" i="24"/>
  <c r="BC70" i="24"/>
  <c r="BC69" i="24"/>
  <c r="BC68" i="24"/>
  <c r="BC67" i="24"/>
  <c r="BC66" i="24"/>
  <c r="BC65" i="24"/>
  <c r="BC64" i="24"/>
  <c r="BC63" i="24"/>
  <c r="BC62" i="24"/>
  <c r="BC61" i="24"/>
  <c r="BC60" i="24"/>
  <c r="BC59" i="24"/>
  <c r="BC58" i="24"/>
  <c r="BC57" i="24"/>
  <c r="BC56" i="24"/>
  <c r="BC55" i="24"/>
  <c r="BC54" i="24"/>
  <c r="BC53" i="24"/>
  <c r="BC52" i="24"/>
  <c r="BC51" i="24"/>
  <c r="BC50" i="24"/>
  <c r="BC49" i="24"/>
  <c r="BC48" i="24"/>
  <c r="BC47" i="24"/>
  <c r="BC46" i="24"/>
  <c r="BC45" i="24"/>
  <c r="BC44" i="24"/>
  <c r="BC43" i="24"/>
  <c r="BC42" i="24"/>
  <c r="BC41" i="24"/>
  <c r="BC40" i="24"/>
  <c r="BC39" i="24"/>
  <c r="BC38" i="24"/>
  <c r="BC37" i="24"/>
  <c r="BC36" i="24"/>
  <c r="BC35" i="24"/>
  <c r="BC34" i="24"/>
  <c r="BC33" i="24"/>
  <c r="BC32" i="24"/>
  <c r="BC31" i="24"/>
  <c r="BC30" i="24"/>
  <c r="BC29" i="24"/>
  <c r="BC28" i="24"/>
  <c r="BC27" i="24"/>
  <c r="BC26" i="24"/>
  <c r="BC25" i="24"/>
  <c r="BC24" i="24"/>
  <c r="BC23" i="24"/>
  <c r="BC22" i="24"/>
  <c r="BC21" i="24"/>
  <c r="BC20" i="24"/>
  <c r="BC19" i="24"/>
  <c r="BC18" i="24"/>
  <c r="BC17" i="24"/>
  <c r="BC16" i="24"/>
  <c r="BC15" i="24"/>
  <c r="AA379" i="24"/>
  <c r="AA378" i="24"/>
  <c r="AA377" i="24"/>
  <c r="AA376" i="24"/>
  <c r="AA375" i="24"/>
  <c r="AA374" i="24"/>
  <c r="AA373" i="24"/>
  <c r="AA372" i="24"/>
  <c r="AA371" i="24"/>
  <c r="AA370" i="24"/>
  <c r="AA369" i="24"/>
  <c r="AA368" i="24"/>
  <c r="AA367" i="24"/>
  <c r="AA366" i="24"/>
  <c r="AA365" i="24"/>
  <c r="AA364" i="24"/>
  <c r="AA363" i="24"/>
  <c r="AA362" i="24"/>
  <c r="AA361" i="24"/>
  <c r="AA360" i="24"/>
  <c r="AA359" i="24"/>
  <c r="AA358" i="24"/>
  <c r="AA357" i="24"/>
  <c r="AA356" i="24"/>
  <c r="AA355" i="24"/>
  <c r="AA354" i="24"/>
  <c r="AA353" i="24"/>
  <c r="AA352" i="24"/>
  <c r="AA351" i="24"/>
  <c r="AA350" i="24"/>
  <c r="AA349" i="24"/>
  <c r="AA348" i="24"/>
  <c r="AA347" i="24"/>
  <c r="AA346" i="24"/>
  <c r="AA345" i="24"/>
  <c r="AA344" i="24"/>
  <c r="AA343" i="24"/>
  <c r="AA342" i="24"/>
  <c r="AA341" i="24"/>
  <c r="AA340" i="24"/>
  <c r="AA339" i="24"/>
  <c r="AA338" i="24"/>
  <c r="AA337" i="24"/>
  <c r="AA336" i="24"/>
  <c r="AA335" i="24"/>
  <c r="AA334" i="24"/>
  <c r="AA333" i="24"/>
  <c r="AA332" i="24"/>
  <c r="AA331" i="24"/>
  <c r="AA330" i="24"/>
  <c r="AA329" i="24"/>
  <c r="AA328" i="24"/>
  <c r="AA327" i="24"/>
  <c r="AA326" i="24"/>
  <c r="AA325" i="24"/>
  <c r="AA324" i="24"/>
  <c r="AA323" i="24"/>
  <c r="AA322" i="24"/>
  <c r="AA321" i="24"/>
  <c r="AA320" i="24"/>
  <c r="AA319" i="24"/>
  <c r="AA318" i="24"/>
  <c r="AA317" i="24"/>
  <c r="AA316" i="24"/>
  <c r="AA315" i="24"/>
  <c r="AA314" i="24"/>
  <c r="AA313" i="24"/>
  <c r="AA312" i="24"/>
  <c r="AA311" i="24"/>
  <c r="AA310" i="24"/>
  <c r="AA309" i="24"/>
  <c r="AA308" i="24"/>
  <c r="AA307" i="24"/>
  <c r="AA306" i="24"/>
  <c r="AA305" i="24"/>
  <c r="AA304" i="24"/>
  <c r="AA303" i="24"/>
  <c r="AA302" i="24"/>
  <c r="AA301" i="24"/>
  <c r="AA300" i="24"/>
  <c r="AA299" i="24"/>
  <c r="AA298" i="24"/>
  <c r="AA297" i="24"/>
  <c r="AA296" i="24"/>
  <c r="AA295" i="24"/>
  <c r="AA294" i="24"/>
  <c r="AA293" i="24"/>
  <c r="AA292" i="24"/>
  <c r="AA291" i="24"/>
  <c r="AA290" i="24"/>
  <c r="AA289" i="24"/>
  <c r="AA288" i="24"/>
  <c r="AA287" i="24"/>
  <c r="AA286" i="24"/>
  <c r="AA285" i="24"/>
  <c r="AA284" i="24"/>
  <c r="AA283" i="24"/>
  <c r="AA282" i="24"/>
  <c r="AA281" i="24"/>
  <c r="AA280" i="24"/>
  <c r="AA279" i="24"/>
  <c r="AA278" i="24"/>
  <c r="AA277" i="24"/>
  <c r="AA276" i="24"/>
  <c r="AA275" i="24"/>
  <c r="AA274" i="24"/>
  <c r="AA273" i="24"/>
  <c r="AA272" i="24"/>
  <c r="AA271" i="24"/>
  <c r="AA270" i="24"/>
  <c r="AA269" i="24"/>
  <c r="AA268" i="24"/>
  <c r="AA267" i="24"/>
  <c r="AA266" i="24"/>
  <c r="AA265" i="24"/>
  <c r="AA264" i="24"/>
  <c r="AA263" i="24"/>
  <c r="AA262" i="24"/>
  <c r="AA261" i="24"/>
  <c r="AA260" i="24"/>
  <c r="AA259" i="24"/>
  <c r="AA258" i="24"/>
  <c r="AA257" i="24"/>
  <c r="AA256" i="24"/>
  <c r="AA255" i="24"/>
  <c r="AA254" i="24"/>
  <c r="AA253" i="24"/>
  <c r="AA252" i="24"/>
  <c r="AA251" i="24"/>
  <c r="AA250" i="24"/>
  <c r="AA249" i="24"/>
  <c r="AA248" i="24"/>
  <c r="AA247" i="24"/>
  <c r="AA246" i="24"/>
  <c r="AA245" i="24"/>
  <c r="AA244" i="24"/>
  <c r="AA243" i="24"/>
  <c r="AA242" i="24"/>
  <c r="AA241" i="24"/>
  <c r="AA240" i="24"/>
  <c r="AA239" i="24"/>
  <c r="AA238" i="24"/>
  <c r="AA237" i="24"/>
  <c r="AA236" i="24"/>
  <c r="AA235" i="24"/>
  <c r="AA234" i="24"/>
  <c r="AA233" i="24"/>
  <c r="AA232" i="24"/>
  <c r="AA231" i="24"/>
  <c r="AA230" i="24"/>
  <c r="AA229" i="24"/>
  <c r="AA228" i="24"/>
  <c r="AA227" i="24"/>
  <c r="AA226" i="24"/>
  <c r="AA225" i="24"/>
  <c r="AA224" i="24"/>
  <c r="AA223" i="24"/>
  <c r="AA222" i="24"/>
  <c r="AA221" i="24"/>
  <c r="AA220" i="24"/>
  <c r="AA219" i="24"/>
  <c r="AA218" i="24"/>
  <c r="AA217" i="24"/>
  <c r="AA216" i="24"/>
  <c r="AA215" i="24"/>
  <c r="AA214" i="24"/>
  <c r="AA213" i="24"/>
  <c r="AA212" i="24"/>
  <c r="AA211" i="24"/>
  <c r="AA210" i="24"/>
  <c r="AA209" i="24"/>
  <c r="AA208" i="24"/>
  <c r="AA207" i="24"/>
  <c r="AA206" i="24"/>
  <c r="AA205" i="24"/>
  <c r="AA204" i="24"/>
  <c r="AA203" i="24"/>
  <c r="AA202" i="24"/>
  <c r="AA201" i="24"/>
  <c r="AA200" i="24"/>
  <c r="AA199" i="24"/>
  <c r="AA198" i="24"/>
  <c r="AA197" i="24"/>
  <c r="AA196" i="24"/>
  <c r="AA195" i="24"/>
  <c r="AA194" i="24"/>
  <c r="AA193" i="24"/>
  <c r="AA192" i="24"/>
  <c r="AA191" i="24"/>
  <c r="AA190" i="24"/>
  <c r="AA189" i="24"/>
  <c r="AA188" i="24"/>
  <c r="AA187" i="24"/>
  <c r="AA186" i="24"/>
  <c r="AA185" i="24"/>
  <c r="AA184" i="24"/>
  <c r="AA183" i="24"/>
  <c r="AA182" i="24"/>
  <c r="AA181" i="24"/>
  <c r="AA180" i="24"/>
  <c r="AA179" i="24"/>
  <c r="AA178" i="24"/>
  <c r="AA177" i="24"/>
  <c r="AA176" i="24"/>
  <c r="AA175" i="24"/>
  <c r="AA174" i="24"/>
  <c r="AA173" i="24"/>
  <c r="AA172" i="24"/>
  <c r="AA171" i="24"/>
  <c r="AA170" i="24"/>
  <c r="AA169" i="24"/>
  <c r="AA168" i="24"/>
  <c r="AA167" i="24"/>
  <c r="AA166" i="24"/>
  <c r="AA165" i="24"/>
  <c r="AA164" i="24"/>
  <c r="AA163" i="24"/>
  <c r="AA162" i="24"/>
  <c r="AA161" i="24"/>
  <c r="AA160" i="24"/>
  <c r="AA159" i="24"/>
  <c r="AA158" i="24"/>
  <c r="AA157" i="24"/>
  <c r="AA156" i="24"/>
  <c r="AA155" i="24"/>
  <c r="AA154" i="24"/>
  <c r="AA153" i="24"/>
  <c r="AA152" i="24"/>
  <c r="AA151" i="24"/>
  <c r="AA150" i="24"/>
  <c r="AA149" i="24"/>
  <c r="AA148" i="24"/>
  <c r="AA147" i="24"/>
  <c r="AA146" i="24"/>
  <c r="AA145" i="24"/>
  <c r="AA144" i="24"/>
  <c r="AA143" i="24"/>
  <c r="AA142" i="24"/>
  <c r="AA141" i="24"/>
  <c r="AA140" i="24"/>
  <c r="AA139" i="24"/>
  <c r="AA138" i="24"/>
  <c r="AA137" i="24"/>
  <c r="AA136" i="24"/>
  <c r="AA135" i="24"/>
  <c r="AA134" i="24"/>
  <c r="AA133" i="24"/>
  <c r="AA132" i="24"/>
  <c r="AA131" i="24"/>
  <c r="AA130" i="24"/>
  <c r="AA129" i="24"/>
  <c r="AA128" i="24"/>
  <c r="AA127" i="24"/>
  <c r="AA126" i="24"/>
  <c r="AA125" i="24"/>
  <c r="AA124" i="24"/>
  <c r="AA123" i="24"/>
  <c r="AA122" i="24"/>
  <c r="AA121" i="24"/>
  <c r="AA120" i="24"/>
  <c r="AA119" i="24"/>
  <c r="AA118" i="24"/>
  <c r="AA117" i="24"/>
  <c r="AA116" i="24"/>
  <c r="AA115" i="24"/>
  <c r="AA114" i="24"/>
  <c r="AA113" i="24"/>
  <c r="AA112" i="24"/>
  <c r="AA111" i="24"/>
  <c r="AA110" i="24"/>
  <c r="AA109" i="24"/>
  <c r="AA108" i="24"/>
  <c r="AA107" i="24"/>
  <c r="AA106" i="24"/>
  <c r="AA105" i="24"/>
  <c r="AA104" i="24"/>
  <c r="AA103" i="24"/>
  <c r="AA102" i="24"/>
  <c r="AA101" i="24"/>
  <c r="AA100" i="24"/>
  <c r="AA99" i="24"/>
  <c r="AA98" i="24"/>
  <c r="AA97" i="24"/>
  <c r="AA96" i="24"/>
  <c r="AA95" i="24"/>
  <c r="AA94" i="24"/>
  <c r="AA93" i="24"/>
  <c r="AA92" i="24"/>
  <c r="AA91" i="24"/>
  <c r="AA90" i="24"/>
  <c r="AA89" i="24"/>
  <c r="AA88" i="24"/>
  <c r="AA87" i="24"/>
  <c r="AA86" i="24"/>
  <c r="AA85" i="24"/>
  <c r="AA84" i="24"/>
  <c r="AA83" i="24"/>
  <c r="AA82" i="24"/>
  <c r="AA81" i="24"/>
  <c r="AA80" i="24"/>
  <c r="AA79" i="24"/>
  <c r="AA78" i="24"/>
  <c r="AA77" i="24"/>
  <c r="AA76" i="24"/>
  <c r="AA75" i="24"/>
  <c r="AA74" i="24"/>
  <c r="AA73" i="24"/>
  <c r="AA72" i="24"/>
  <c r="AA71" i="24"/>
  <c r="AA70" i="24"/>
  <c r="AA69" i="24"/>
  <c r="AA68" i="24"/>
  <c r="AA67" i="24"/>
  <c r="AA66" i="24"/>
  <c r="AA65" i="24"/>
  <c r="AA64" i="24"/>
  <c r="AA63" i="24"/>
  <c r="AA62" i="24"/>
  <c r="AA61" i="24"/>
  <c r="AA60" i="24"/>
  <c r="AA59" i="24"/>
  <c r="AA58" i="24"/>
  <c r="AA57" i="24"/>
  <c r="AA56" i="24"/>
  <c r="AA55" i="24"/>
  <c r="AA54" i="24"/>
  <c r="AA53" i="24"/>
  <c r="AA52" i="24"/>
  <c r="AA51" i="24"/>
  <c r="AA50" i="24"/>
  <c r="AA49" i="24"/>
  <c r="AA48" i="24"/>
  <c r="AA47" i="24"/>
  <c r="AA46" i="24"/>
  <c r="AA45" i="24"/>
  <c r="AA44" i="24"/>
  <c r="AA43" i="24"/>
  <c r="AA42" i="24"/>
  <c r="AA41" i="24"/>
  <c r="AA40" i="24"/>
  <c r="AA39" i="24"/>
  <c r="AA38" i="24"/>
  <c r="AA37" i="24"/>
  <c r="AA36" i="24"/>
  <c r="AA35" i="24"/>
  <c r="AA34" i="24"/>
  <c r="AA33" i="24"/>
  <c r="AA32" i="24"/>
  <c r="AA31" i="24"/>
  <c r="AA30" i="24"/>
  <c r="AA29" i="24"/>
  <c r="AA28" i="24"/>
  <c r="AA27" i="24"/>
  <c r="AA26" i="24"/>
  <c r="AA25" i="24"/>
  <c r="AA24" i="24"/>
  <c r="AA23" i="24"/>
  <c r="AA22" i="24"/>
  <c r="AA21" i="24"/>
  <c r="AA20" i="24"/>
  <c r="AA19" i="24"/>
  <c r="AA18" i="24"/>
  <c r="AA17" i="24"/>
  <c r="AA16" i="24"/>
  <c r="AA381" i="24" s="1"/>
  <c r="AA382" i="24" s="1"/>
  <c r="AA15" i="24"/>
  <c r="L24" i="15"/>
  <c r="K24" i="15"/>
  <c r="J24" i="15"/>
  <c r="I24" i="15"/>
  <c r="H24" i="15"/>
  <c r="C19" i="15"/>
  <c r="D19" i="15" s="1"/>
  <c r="C11" i="15"/>
  <c r="BC381" i="24"/>
  <c r="BC382" i="24"/>
</calcChain>
</file>

<file path=xl/comments1.xml><?xml version="1.0" encoding="utf-8"?>
<comments xmlns="http://schemas.openxmlformats.org/spreadsheetml/2006/main">
  <authors>
    <author>David Lewry</author>
  </authors>
  <commentList>
    <comment ref="C15" authorId="0">
      <text>
        <r>
          <rPr>
            <b/>
            <sz val="11"/>
            <color indexed="81"/>
            <rFont val="Tahoma"/>
            <family val="2"/>
          </rPr>
          <t xml:space="preserve">SCE:
</t>
        </r>
        <r>
          <rPr>
            <sz val="11"/>
            <color indexed="81"/>
            <rFont val="Tahoma"/>
            <family val="2"/>
          </rPr>
          <t>Default Term of contract is set to 4 years.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11"/>
            <color indexed="81"/>
            <rFont val="Tahoma"/>
            <family val="2"/>
          </rPr>
          <t>SCE:</t>
        </r>
        <r>
          <rPr>
            <sz val="11"/>
            <color indexed="81"/>
            <rFont val="Tahoma"/>
            <family val="2"/>
          </rPr>
          <t xml:space="preserve">
One hundred-eighty (180) days after the Expected Project Completion Date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SCE Note:
Number should be in years.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SCE Note: 
This number should be inputted in years (e.g. 2021).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" authorId="0">
      <text>
        <r>
          <rPr>
            <sz val="11"/>
            <color indexed="81"/>
            <rFont val="Tahoma"/>
            <family val="2"/>
          </rPr>
          <t xml:space="preserve">SCE:
The total payment (e.g. $100,000) that Seller expects to be paid during the Term implementing the Energy Efficiency project.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David Lewry</author>
  </authors>
  <commentList>
    <comment ref="AU12" authorId="0">
      <text>
        <r>
          <rPr>
            <b/>
            <sz val="9"/>
            <color indexed="81"/>
            <rFont val="Tahoma"/>
            <family val="2"/>
          </rPr>
          <t xml:space="preserve">SCE:
</t>
        </r>
        <r>
          <rPr>
            <sz val="9"/>
            <color indexed="81"/>
            <rFont val="Tahoma"/>
            <family val="2"/>
          </rPr>
          <t xml:space="preserve">The year is pulled from the "Project Information #1" tab, cell F23.
</t>
        </r>
      </text>
    </comment>
  </commentList>
</comments>
</file>

<file path=xl/sharedStrings.xml><?xml version="1.0" encoding="utf-8"?>
<sst xmlns="http://schemas.openxmlformats.org/spreadsheetml/2006/main" count="292" uniqueCount="184">
  <si>
    <t>ZIP</t>
  </si>
  <si>
    <t>Company Name</t>
  </si>
  <si>
    <t>Contact Name</t>
  </si>
  <si>
    <t>Title</t>
  </si>
  <si>
    <t>City</t>
  </si>
  <si>
    <t>State</t>
  </si>
  <si>
    <t>E-Mail Address</t>
  </si>
  <si>
    <t>Telephone Number</t>
  </si>
  <si>
    <t>Corporate Parent Name</t>
  </si>
  <si>
    <t>Address</t>
  </si>
  <si>
    <t>Existing Equipment
(equipment to be replaced)</t>
  </si>
  <si>
    <t>Expected Project Completion Date</t>
  </si>
  <si>
    <t>Project Completion Deadline</t>
  </si>
  <si>
    <t>Begin Date</t>
  </si>
  <si>
    <t>End Date</t>
  </si>
  <si>
    <t>Delivery Period</t>
  </si>
  <si>
    <t>Project Location</t>
  </si>
  <si>
    <t>Project Address</t>
  </si>
  <si>
    <t>Western LA Basin</t>
  </si>
  <si>
    <t>Moorpark Sub-area</t>
  </si>
  <si>
    <t>Zip</t>
  </si>
  <si>
    <t>Alternate Number</t>
  </si>
  <si>
    <t>Seller Information</t>
  </si>
  <si>
    <t>Seller</t>
  </si>
  <si>
    <t>End-Use Customer</t>
  </si>
  <si>
    <t>Customer Name</t>
  </si>
  <si>
    <t>INDICATIVE OFFER</t>
  </si>
  <si>
    <t>between</t>
  </si>
  <si>
    <t>SOUTHERN CALIFORNIA EDISON COMPANY</t>
  </si>
  <si>
    <t>and</t>
  </si>
  <si>
    <t>File Update Date:</t>
  </si>
  <si>
    <t>CPID:</t>
  </si>
  <si>
    <t>File Update Date</t>
  </si>
  <si>
    <t>ENERGY EFFICIENCY AGREEMENT</t>
  </si>
  <si>
    <t>SCE Account Number</t>
  </si>
  <si>
    <t>FINAL OFFER (with indicative pricing terms)</t>
  </si>
  <si>
    <t>FINAL OFFER</t>
  </si>
  <si>
    <t>HE 1</t>
  </si>
  <si>
    <t>HE 2</t>
  </si>
  <si>
    <t>HE 3</t>
  </si>
  <si>
    <t>HE 4</t>
  </si>
  <si>
    <t>HE 5</t>
  </si>
  <si>
    <t>HE 6</t>
  </si>
  <si>
    <t>HE 7</t>
  </si>
  <si>
    <t>HE 8</t>
  </si>
  <si>
    <t>HE 9</t>
  </si>
  <si>
    <t>HE 10</t>
  </si>
  <si>
    <t>HE 11</t>
  </si>
  <si>
    <t>HE 12</t>
  </si>
  <si>
    <t>HE 13</t>
  </si>
  <si>
    <t>HE 14</t>
  </si>
  <si>
    <t>HE 15</t>
  </si>
  <si>
    <t>HE 16</t>
  </si>
  <si>
    <t>HE 17</t>
  </si>
  <si>
    <t>HE 18</t>
  </si>
  <si>
    <t>HE 19</t>
  </si>
  <si>
    <t>HE 20</t>
  </si>
  <si>
    <t>HE 21</t>
  </si>
  <si>
    <t>HE 22</t>
  </si>
  <si>
    <t>HE 23</t>
  </si>
  <si>
    <t>HE 24</t>
  </si>
  <si>
    <t>Profile</t>
  </si>
  <si>
    <t>Leap Year Gen Profile</t>
  </si>
  <si>
    <t>Instructions:</t>
  </si>
  <si>
    <t>Load
(kWh)</t>
  </si>
  <si>
    <t>Savings
(kWh)</t>
  </si>
  <si>
    <t>Daily
kWh</t>
  </si>
  <si>
    <t>Color/Pattern Codes</t>
  </si>
  <si>
    <t>Space to type in required Information</t>
  </si>
  <si>
    <t>White</t>
  </si>
  <si>
    <t>Formula / For SCE Use Only</t>
  </si>
  <si>
    <t>Select from a drop-down box</t>
  </si>
  <si>
    <t>Data is out of range or missing</t>
  </si>
  <si>
    <t>Notes:</t>
  </si>
  <si>
    <t xml:space="preserve">File should be opened and completed using Excel 2010 </t>
  </si>
  <si>
    <t>Please fill out all data in units requested.</t>
  </si>
  <si>
    <t>Workbook Instructions</t>
  </si>
  <si>
    <t>- Complete each worksheet of the entire workbook.</t>
  </si>
  <si>
    <t>Excel Appendices</t>
  </si>
  <si>
    <t>for</t>
  </si>
  <si>
    <t>Offer Number</t>
  </si>
  <si>
    <t xml:space="preserve">out of </t>
  </si>
  <si>
    <t>(a)  Seller Name – Seller must enter the name of the Counterparty consistent with the name in the Energy Efficiency Agreement on the "Front Page" tab (Cell A23).</t>
  </si>
  <si>
    <t>(b) File Update Date - Seller should update the File Update Date field any time a change is made to the Excel Appendices.</t>
  </si>
  <si>
    <t>(c) CPID – SCE will create a Counterparty ID composed of no more than 4 alphanumeric characters (no spaces) and enter the ID on the "Front Page" tab (Cell F33).  The same counterparty ID will be used in associated Excel Appendices</t>
  </si>
  <si>
    <t>(d) Offer Number  - Seller must enter a unique offer number for each offer submitted for a single generating unit and include total number of offers submitted</t>
  </si>
  <si>
    <t>Counterparty Identification - "Front Page" tab Instructions</t>
  </si>
  <si>
    <t>SCE Excel Appendices: Energy Efficiency Agreement</t>
  </si>
  <si>
    <t>[Seller Name]</t>
  </si>
  <si>
    <t>Fax Number</t>
  </si>
  <si>
    <t>Moorpark</t>
  </si>
  <si>
    <t>Installation Payment
(50% of Total)</t>
  </si>
  <si>
    <t>Ongoing Year 1
Payment to Seller</t>
  </si>
  <si>
    <t>Contract Price 
(Total $ Amount to be paid to Seller for EE project)</t>
  </si>
  <si>
    <t>Ongoing Year 2
Payment to Seller</t>
  </si>
  <si>
    <t>Ongoing Year 3
Payment to Seller</t>
  </si>
  <si>
    <t>Ongoing Year 4
Payment to Seller</t>
  </si>
  <si>
    <t>Project Information - "Project Information" tab(s) Instructions</t>
  </si>
  <si>
    <t>(a)  Project Location - Seller should use the drop-down menu to indicate the whether the project is located in Western LA Basin or Moorpark (Cell C13).</t>
  </si>
  <si>
    <t>- Each Energy Efficiency Project should use a different "Project Information" tab (e.g. Project Information #1, Project Information #2, etc.)</t>
  </si>
  <si>
    <t xml:space="preserve">Energy Efficiency (EE) Excel Appendices Instructions </t>
  </si>
  <si>
    <t>Energy Efficiency Improvement/Project</t>
  </si>
  <si>
    <t>(b) Construction Start Date - Seller should enter the construction start date for the respective EE project (Cell C14).</t>
  </si>
  <si>
    <t>(c) Expected Project Completion Date - Seller should enter the expected project completion date for the respective EE project (Cell C15).</t>
  </si>
  <si>
    <t>(d) Existing Equipment - Existing equipment that will be replaced (by the EE project) (Cell B24).</t>
  </si>
  <si>
    <t>(e) Energy Efficiency Improvement/Project - Type of equipment or EE project that Seller is offering that will replace the Existing Equipment (Cell C24).</t>
  </si>
  <si>
    <t>(f) Capacity - Expected capacity savings of the EE project that Seller is offering (in kW) (Cell E24).</t>
  </si>
  <si>
    <t>(g) Contract Price - The total amount (in $) that Seller expects to be paid for the EE project (Cell G24).</t>
  </si>
  <si>
    <t>(e) Energy - Expected (annual) energy savings of the EE project that Seller is offering (in MWh/year) (Cell F24).</t>
  </si>
  <si>
    <t>Profile Information - "Profile" tab(s) Instructions</t>
  </si>
  <si>
    <t>- Specific instructions are provided in the "Profile" tab.</t>
  </si>
  <si>
    <t>- Seller should be sure to fill out the embedded "LCR RFO EE Project Scoping Doc"</t>
  </si>
  <si>
    <t>Useful Life of New 
Energy Efficiency Measure</t>
  </si>
  <si>
    <t>Base Year of Expected Hourly Savings Profile (Title 24):</t>
  </si>
  <si>
    <t>2 of 2 - Expected Hourly Savings Profile (Title 24)</t>
  </si>
  <si>
    <t>1 of 2 - Hourly Load Profile (Baseline)</t>
  </si>
  <si>
    <t>Capacity Savintgs (kW)</t>
  </si>
  <si>
    <t xml:space="preserve">Base Year of Energy
Savings (of Table #2 in the "Profile" tab) </t>
  </si>
  <si>
    <t xml:space="preserve">End-Use Customer Information </t>
  </si>
  <si>
    <t>IMPORTANT NOTE FOR FILLING OUT THE PROFILES:</t>
  </si>
  <si>
    <t>1. Profiles should be entered in for a typical meteorological year (TMY)</t>
  </si>
  <si>
    <t>2. Profiles should use Non Leap-Year Schedule (i.e. 8,760 Hours)</t>
  </si>
  <si>
    <t>3. Profiles should not NOT adjust for Daylight Savings Time</t>
  </si>
  <si>
    <t>Project Information</t>
  </si>
  <si>
    <r>
      <rPr>
        <b/>
        <sz val="10"/>
        <rFont val="Times New Roman"/>
        <family val="1"/>
      </rPr>
      <t xml:space="preserve">Step #1: </t>
    </r>
    <r>
      <rPr>
        <sz val="10"/>
        <rFont val="Times New Roman"/>
      </rPr>
      <t xml:space="preserve">Fill in the "Hourly Load Profile (Baseline)" with the current/existing load profile (in kWh) to </t>
    </r>
    <r>
      <rPr>
        <sz val="10"/>
        <color rgb="FFFF0000"/>
        <rFont val="Times New Roman"/>
        <family val="1"/>
      </rPr>
      <t>2013 Title 24 Standards</t>
    </r>
    <r>
      <rPr>
        <sz val="10"/>
        <rFont val="Times New Roman"/>
      </rPr>
      <t xml:space="preserve"> ("California's 2013  Building Energy Efficiency Standards: Title 24, Part 6") based upon the existing equipment 
referenced in the "Project Information" tab. </t>
    </r>
  </si>
  <si>
    <t>PROFILE: END-USE CUSTOMER</t>
  </si>
  <si>
    <t>CZ - 6</t>
  </si>
  <si>
    <t>CZ - 8</t>
  </si>
  <si>
    <t>HE9</t>
  </si>
  <si>
    <t>HE10</t>
  </si>
  <si>
    <t>HE11</t>
  </si>
  <si>
    <t>HE12</t>
  </si>
  <si>
    <t>HE13</t>
  </si>
  <si>
    <t>HE14</t>
  </si>
  <si>
    <t>HE15</t>
  </si>
  <si>
    <t>HE16</t>
  </si>
  <si>
    <t>HE17</t>
  </si>
  <si>
    <t>HE18</t>
  </si>
  <si>
    <t>HE19</t>
  </si>
  <si>
    <t>HE20</t>
  </si>
  <si>
    <t>HE21</t>
  </si>
  <si>
    <t>HE22</t>
  </si>
  <si>
    <t>HE23</t>
  </si>
  <si>
    <t>HE24</t>
  </si>
  <si>
    <t>HE1</t>
  </si>
  <si>
    <t>HE2</t>
  </si>
  <si>
    <t>HE3</t>
  </si>
  <si>
    <t>HE4</t>
  </si>
  <si>
    <t>HE5</t>
  </si>
  <si>
    <t>HE6</t>
  </si>
  <si>
    <t>HE7</t>
  </si>
  <si>
    <t>HE8</t>
  </si>
  <si>
    <t>Climate Zone</t>
  </si>
  <si>
    <t>Source: National Oceanic and Atmospheric Association; National Climatic Data Center; Daily Weather Summaries; January 1, 1991- December 31, 1991.</t>
  </si>
  <si>
    <t>http://www.ncdc.noaa.gov/cdo-web/search</t>
  </si>
  <si>
    <r>
      <t>GHCND:USW00023174</t>
    </r>
    <r>
      <rPr>
        <sz val="10"/>
        <rFont val="Times New Roman"/>
        <family val="1"/>
      </rPr>
      <t xml:space="preserve"> - LOS ANGELES INTERNATIONAL AIRPORT, CA US</t>
    </r>
  </si>
  <si>
    <r>
      <t>GHCND:USW00093101</t>
    </r>
    <r>
      <rPr>
        <sz val="10"/>
        <rFont val="Times New Roman"/>
        <family val="1"/>
      </rPr>
      <t xml:space="preserve"> - EL TORO MCAS, CA US</t>
    </r>
  </si>
  <si>
    <t>Expected Capacity Savings</t>
  </si>
  <si>
    <t>Expected Summer On-Peak Energy Savings</t>
  </si>
  <si>
    <t>Expected Summer Off-Peak Energy Savings</t>
  </si>
  <si>
    <t>Expected Winter On-Peak Energy Savings</t>
  </si>
  <si>
    <r>
      <rPr>
        <b/>
        <sz val="10"/>
        <rFont val="Times New Roman"/>
        <family val="1"/>
      </rPr>
      <t xml:space="preserve">Step #2: </t>
    </r>
    <r>
      <rPr>
        <sz val="10"/>
        <rFont val="Times New Roman"/>
        <family val="1"/>
      </rPr>
      <t xml:space="preserve">Fill in the "Expected Hourly Savings Profile (Title 24)" which reflects the expected energy savings/reduction (in kWh) from baseline, which can be counted above </t>
    </r>
    <r>
      <rPr>
        <sz val="10"/>
        <color rgb="FFFF0000"/>
        <rFont val="Times New Roman"/>
        <family val="1"/>
      </rPr>
      <t>Title 24 standards</t>
    </r>
    <r>
      <rPr>
        <sz val="10"/>
        <rFont val="Times New Roman"/>
        <family val="1"/>
      </rPr>
      <t xml:space="preserve"> ("California's 2013  Building Energy Efficiency Standards: Title 24, Part 6"), after installing the more energy efficient equipment/project (specified in the "Project Information" tab under the heading "Energy Efficiency Improvement") 
Example: Energy Savings/Reduction of 100 kWh should be entered as a negative number or "(100)".
</t>
    </r>
    <r>
      <rPr>
        <b/>
        <sz val="10"/>
        <color rgb="FFFF0000"/>
        <rFont val="Times New Roman"/>
        <family val="1"/>
      </rPr>
      <t>IMPORTANT NOTE FOR FILLING OUT THE PROFILES:</t>
    </r>
    <r>
      <rPr>
        <sz val="10"/>
        <rFont val="Times New Roman"/>
        <family val="1"/>
      </rPr>
      <t xml:space="preserve">
1. Profiles should be entered in for a typical meteorological year (TMY)
2. Profiles should use Non Leap-Year Schedule (i.e. 8,760 Hours)
3. Profiles should not NOT adjust for Daylight Savings Time
</t>
    </r>
  </si>
  <si>
    <t>achieved by installing the Measure/Project, above Title 24 standards ("California's 2013  Building Energy Efficiency Standards: Title 24, Part 6").</t>
  </si>
  <si>
    <t>(20% of Total)</t>
  </si>
  <si>
    <t>(10% of Total)</t>
  </si>
  <si>
    <t>CZ - 9</t>
  </si>
  <si>
    <t xml:space="preserve">2. Based upon the weather conditions specific to the date referenced in column "B" of each Climate Zone, provide the hourly Energy Efficiency savings (in kWh) that can be </t>
  </si>
  <si>
    <t>1. Choose the Climate Zone(s) relevant for the Measure(s)/Project in your offer.</t>
  </si>
  <si>
    <t>Example: Energy Savings/Reduction of 100 kWh relative to 2013 Title 24 standards should be entered as a negative number or "(100)".</t>
  </si>
  <si>
    <t>ZIP:91103 - Pasadena, CA 91103</t>
  </si>
  <si>
    <r>
      <t xml:space="preserve">Profiles should not </t>
    </r>
    <r>
      <rPr>
        <b/>
        <u/>
        <sz val="10"/>
        <rFont val="Times New Roman"/>
        <family val="1"/>
      </rPr>
      <t>NOT</t>
    </r>
    <r>
      <rPr>
        <sz val="10"/>
        <rFont val="Times New Roman"/>
        <family val="1"/>
      </rPr>
      <t xml:space="preserve"> adjust for Daylight Savings Time</t>
    </r>
  </si>
  <si>
    <t>Expected Savings Information - "Expected Savings" tab(s) Instructions</t>
  </si>
  <si>
    <t>1. Profiles should not NOT adjust for Daylight Savings Time</t>
  </si>
  <si>
    <t>IMPORTANT NOTE FOR FILLING OUT THE EXPECTED SAVINGS PROFILES:</t>
  </si>
  <si>
    <t>Expected Daily Summer On-Peak Energy Savings (kWh)</t>
  </si>
  <si>
    <t>Expected Daily Summer Off-Peak Energy Savings (kWh)</t>
  </si>
  <si>
    <t>Expected Daily Winter On-Peak Energy Savings (kWh)</t>
  </si>
  <si>
    <t>Substation Location</t>
  </si>
  <si>
    <t>Johanna</t>
  </si>
  <si>
    <t>Santiago</t>
  </si>
  <si>
    <t>Goleta</t>
  </si>
  <si>
    <t>Other</t>
  </si>
  <si>
    <t>7/51991</t>
  </si>
  <si>
    <t>v4.2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</si>
</sst>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"/>
    <numFmt numFmtId="165" formatCode="#,##0.0_);[Red]\(#,##0.0\);&quot;-&quot;_)"/>
    <numFmt numFmtId="166" formatCode="&quot;$&quot;#,##0"/>
    <numFmt numFmtId="167" formatCode="0.00_);[Red]\(0.00\)"/>
  </numFmts>
  <fonts count="41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sz val="2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2"/>
      <name val="Arial"/>
      <family val="2"/>
    </font>
    <font>
      <b/>
      <u/>
      <sz val="10"/>
      <name val="Times New Roman"/>
      <family val="1"/>
    </font>
    <font>
      <sz val="2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sz val="26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12"/>
      <color indexed="12"/>
      <name val="Arial Narrow"/>
      <family val="2"/>
    </font>
    <font>
      <b/>
      <u/>
      <sz val="12"/>
      <color indexed="12"/>
      <name val="Arial Narrow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b/>
      <sz val="9"/>
      <color indexed="81"/>
      <name val="Tahoma"/>
      <family val="2"/>
    </font>
    <font>
      <b/>
      <sz val="10"/>
      <color rgb="FFFF0000"/>
      <name val="Times New Roman"/>
      <family val="1"/>
    </font>
    <font>
      <b/>
      <sz val="12"/>
      <color rgb="FFFF0000"/>
      <name val="Arial Narrow"/>
      <family val="2"/>
    </font>
    <font>
      <sz val="10"/>
      <color rgb="FFFF0000"/>
      <name val="Times New Roman"/>
      <family val="1"/>
    </font>
    <font>
      <u/>
      <sz val="10"/>
      <color theme="10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rgb="FFFF000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23" fillId="0" borderId="0"/>
    <xf numFmtId="0" fontId="12" fillId="0" borderId="0"/>
    <xf numFmtId="0" fontId="40" fillId="0" borderId="0" applyNumberFormat="0" applyFill="0" applyBorder="0" applyAlignment="0" applyProtection="0"/>
  </cellStyleXfs>
  <cellXfs count="291">
    <xf numFmtId="0" fontId="0" fillId="0" borderId="0" xfId="0"/>
    <xf numFmtId="0" fontId="4" fillId="0" borderId="0" xfId="0" applyFont="1"/>
    <xf numFmtId="0" fontId="0" fillId="6" borderId="0" xfId="0" applyFill="1"/>
    <xf numFmtId="0" fontId="0" fillId="7" borderId="4" xfId="0" applyFill="1" applyBorder="1" applyAlignment="1" applyProtection="1">
      <alignment horizontal="center" vertical="center"/>
      <protection locked="0"/>
    </xf>
    <xf numFmtId="14" fontId="4" fillId="6" borderId="5" xfId="0" applyNumberFormat="1" applyFont="1" applyFill="1" applyBorder="1" applyAlignment="1" applyProtection="1">
      <alignment horizontal="center"/>
      <protection hidden="1"/>
    </xf>
    <xf numFmtId="14" fontId="4" fillId="6" borderId="2" xfId="0" applyNumberFormat="1" applyFont="1" applyFill="1" applyBorder="1" applyAlignment="1" applyProtection="1">
      <alignment horizontal="center"/>
      <protection hidden="1"/>
    </xf>
    <xf numFmtId="165" fontId="0" fillId="7" borderId="8" xfId="0" applyNumberFormat="1" applyFill="1" applyBorder="1" applyAlignment="1" applyProtection="1">
      <alignment horizontal="center"/>
      <protection locked="0"/>
    </xf>
    <xf numFmtId="165" fontId="0" fillId="7" borderId="9" xfId="0" applyNumberFormat="1" applyFill="1" applyBorder="1" applyAlignment="1" applyProtection="1">
      <alignment horizontal="center"/>
      <protection locked="0"/>
    </xf>
    <xf numFmtId="165" fontId="0" fillId="7" borderId="10" xfId="0" applyNumberFormat="1" applyFill="1" applyBorder="1" applyAlignment="1" applyProtection="1">
      <alignment horizontal="center"/>
      <protection locked="0"/>
    </xf>
    <xf numFmtId="165" fontId="1" fillId="7" borderId="10" xfId="1" applyNumberFormat="1" applyFill="1" applyBorder="1" applyAlignment="1" applyProtection="1">
      <alignment horizontal="center"/>
      <protection locked="0"/>
    </xf>
    <xf numFmtId="165" fontId="0" fillId="7" borderId="11" xfId="0" applyNumberFormat="1" applyFill="1" applyBorder="1" applyAlignment="1" applyProtection="1">
      <alignment horizontal="center"/>
      <protection locked="0"/>
    </xf>
    <xf numFmtId="165" fontId="0" fillId="7" borderId="12" xfId="0" applyNumberFormat="1" applyFill="1" applyBorder="1" applyAlignment="1" applyProtection="1">
      <alignment horizontal="center"/>
      <protection locked="0"/>
    </xf>
    <xf numFmtId="165" fontId="0" fillId="7" borderId="15" xfId="0" applyNumberFormat="1" applyFill="1" applyBorder="1" applyAlignment="1" applyProtection="1">
      <alignment horizontal="center"/>
      <protection locked="0"/>
    </xf>
    <xf numFmtId="165" fontId="0" fillId="7" borderId="16" xfId="0" applyNumberFormat="1" applyFill="1" applyBorder="1" applyAlignment="1" applyProtection="1">
      <alignment horizontal="center"/>
      <protection locked="0"/>
    </xf>
    <xf numFmtId="165" fontId="0" fillId="7" borderId="20" xfId="0" applyNumberFormat="1" applyFill="1" applyBorder="1" applyAlignment="1" applyProtection="1">
      <alignment horizontal="center"/>
      <protection locked="0"/>
    </xf>
    <xf numFmtId="165" fontId="0" fillId="7" borderId="21" xfId="0" applyNumberFormat="1" applyFill="1" applyBorder="1" applyAlignment="1" applyProtection="1">
      <alignment horizontal="center"/>
      <protection locked="0"/>
    </xf>
    <xf numFmtId="165" fontId="0" fillId="0" borderId="1" xfId="0" applyNumberFormat="1" applyFill="1" applyBorder="1" applyAlignment="1" applyProtection="1">
      <alignment horizontal="center"/>
      <protection hidden="1"/>
    </xf>
    <xf numFmtId="165" fontId="0" fillId="0" borderId="17" xfId="0" applyNumberFormat="1" applyFill="1" applyBorder="1" applyAlignment="1" applyProtection="1">
      <alignment horizontal="center"/>
      <protection hidden="1"/>
    </xf>
    <xf numFmtId="165" fontId="0" fillId="0" borderId="18" xfId="0" applyNumberFormat="1" applyFill="1" applyBorder="1" applyAlignment="1" applyProtection="1">
      <alignment horizontal="center"/>
      <protection hidden="1"/>
    </xf>
    <xf numFmtId="14" fontId="0" fillId="6" borderId="10" xfId="0" applyNumberFormat="1" applyFill="1" applyBorder="1" applyProtection="1">
      <protection hidden="1"/>
    </xf>
    <xf numFmtId="0" fontId="26" fillId="0" borderId="0" xfId="4" applyFont="1" applyBorder="1"/>
    <xf numFmtId="0" fontId="26" fillId="0" borderId="27" xfId="4" applyFont="1" applyFill="1" applyBorder="1"/>
    <xf numFmtId="0" fontId="26" fillId="3" borderId="0" xfId="4" applyFont="1" applyFill="1" applyBorder="1"/>
    <xf numFmtId="0" fontId="26" fillId="4" borderId="0" xfId="4" applyFont="1" applyFill="1" applyBorder="1"/>
    <xf numFmtId="0" fontId="26" fillId="2" borderId="0" xfId="4" applyFont="1" applyFill="1" applyBorder="1"/>
    <xf numFmtId="0" fontId="16" fillId="0" borderId="28" xfId="4" applyFont="1" applyFill="1" applyBorder="1"/>
    <xf numFmtId="0" fontId="16" fillId="6" borderId="28" xfId="4" applyFont="1" applyFill="1" applyBorder="1"/>
    <xf numFmtId="0" fontId="16" fillId="6" borderId="0" xfId="4" applyFont="1" applyFill="1" applyBorder="1"/>
    <xf numFmtId="0" fontId="16" fillId="6" borderId="29" xfId="4" applyFont="1" applyFill="1" applyBorder="1"/>
    <xf numFmtId="0" fontId="26" fillId="6" borderId="0" xfId="4" applyFont="1" applyFill="1" applyBorder="1"/>
    <xf numFmtId="0" fontId="13" fillId="6" borderId="0" xfId="4" applyFont="1" applyFill="1" applyBorder="1"/>
    <xf numFmtId="0" fontId="16" fillId="6" borderId="30" xfId="4" applyFont="1" applyFill="1" applyBorder="1"/>
    <xf numFmtId="0" fontId="16" fillId="6" borderId="31" xfId="4" applyFont="1" applyFill="1" applyBorder="1"/>
    <xf numFmtId="0" fontId="26" fillId="6" borderId="31" xfId="4" applyFont="1" applyFill="1" applyBorder="1"/>
    <xf numFmtId="0" fontId="16" fillId="6" borderId="32" xfId="4" applyFont="1" applyFill="1" applyBorder="1"/>
    <xf numFmtId="0" fontId="27" fillId="6" borderId="0" xfId="4" applyFont="1" applyFill="1" applyBorder="1"/>
    <xf numFmtId="0" fontId="28" fillId="6" borderId="0" xfId="4" applyFont="1" applyFill="1" applyBorder="1"/>
    <xf numFmtId="0" fontId="16" fillId="6" borderId="29" xfId="4" applyFont="1" applyFill="1" applyBorder="1" applyAlignment="1">
      <alignment vertical="center" wrapText="1"/>
    </xf>
    <xf numFmtId="0" fontId="28" fillId="6" borderId="0" xfId="4" applyFont="1" applyFill="1" applyBorder="1" applyAlignment="1">
      <alignment vertical="center" wrapText="1"/>
    </xf>
    <xf numFmtId="0" fontId="28" fillId="6" borderId="29" xfId="4" applyFont="1" applyFill="1" applyBorder="1" applyAlignment="1">
      <alignment vertical="center" wrapText="1"/>
    </xf>
    <xf numFmtId="0" fontId="16" fillId="6" borderId="29" xfId="4" applyFont="1" applyFill="1" applyBorder="1" applyAlignment="1"/>
    <xf numFmtId="0" fontId="26" fillId="6" borderId="0" xfId="4" applyFont="1" applyFill="1" applyBorder="1" applyAlignment="1">
      <alignment vertical="center" wrapText="1"/>
    </xf>
    <xf numFmtId="0" fontId="26" fillId="6" borderId="29" xfId="4" applyFont="1" applyFill="1" applyBorder="1" applyAlignment="1">
      <alignment vertical="center" wrapText="1"/>
    </xf>
    <xf numFmtId="0" fontId="26" fillId="6" borderId="0" xfId="4" applyFont="1" applyFill="1" applyBorder="1" applyAlignment="1">
      <alignment horizontal="center" vertical="center" wrapText="1"/>
    </xf>
    <xf numFmtId="0" fontId="30" fillId="6" borderId="0" xfId="4" applyFont="1" applyFill="1" applyBorder="1" applyAlignment="1">
      <alignment horizontal="left" vertical="center" wrapText="1" indent="4"/>
    </xf>
    <xf numFmtId="0" fontId="31" fillId="6" borderId="0" xfId="4" applyFont="1" applyFill="1" applyBorder="1" applyAlignment="1">
      <alignment horizontal="left" vertical="center" wrapText="1" indent="4"/>
    </xf>
    <xf numFmtId="0" fontId="26" fillId="9" borderId="0" xfId="4" applyFont="1" applyFill="1" applyBorder="1"/>
    <xf numFmtId="0" fontId="13" fillId="9" borderId="10" xfId="0" applyNumberFormat="1" applyFont="1" applyFill="1" applyBorder="1" applyAlignment="1" applyProtection="1">
      <alignment vertical="center" wrapText="1"/>
      <protection locked="0"/>
    </xf>
    <xf numFmtId="0" fontId="0" fillId="2" borderId="28" xfId="0" applyFill="1" applyBorder="1" applyProtection="1"/>
    <xf numFmtId="0" fontId="0" fillId="2" borderId="0" xfId="0" applyFill="1" applyBorder="1" applyProtection="1"/>
    <xf numFmtId="0" fontId="0" fillId="2" borderId="29" xfId="0" applyFill="1" applyBorder="1" applyProtection="1"/>
    <xf numFmtId="0" fontId="0" fillId="0" borderId="0" xfId="0" applyProtection="1"/>
    <xf numFmtId="0" fontId="11" fillId="2" borderId="28" xfId="0" applyFont="1" applyFill="1" applyBorder="1" applyProtection="1"/>
    <xf numFmtId="0" fontId="11" fillId="2" borderId="0" xfId="0" applyFont="1" applyFill="1" applyBorder="1" applyProtection="1"/>
    <xf numFmtId="0" fontId="11" fillId="2" borderId="29" xfId="0" applyFont="1" applyFill="1" applyBorder="1" applyProtection="1"/>
    <xf numFmtId="0" fontId="11" fillId="6" borderId="28" xfId="0" applyFont="1" applyFill="1" applyBorder="1" applyProtection="1"/>
    <xf numFmtId="0" fontId="12" fillId="2" borderId="0" xfId="0" applyFont="1" applyFill="1" applyBorder="1" applyProtection="1"/>
    <xf numFmtId="0" fontId="13" fillId="2" borderId="0" xfId="0" applyFont="1" applyFill="1" applyBorder="1" applyProtection="1"/>
    <xf numFmtId="0" fontId="14" fillId="2" borderId="29" xfId="0" applyFont="1" applyFill="1" applyBorder="1" applyProtection="1"/>
    <xf numFmtId="0" fontId="15" fillId="2" borderId="10" xfId="0" applyFont="1" applyFill="1" applyBorder="1" applyProtection="1"/>
    <xf numFmtId="0" fontId="13" fillId="2" borderId="10" xfId="0" applyFont="1" applyFill="1" applyBorder="1" applyProtection="1"/>
    <xf numFmtId="0" fontId="15" fillId="2" borderId="34" xfId="0" applyFont="1" applyFill="1" applyBorder="1" applyAlignment="1" applyProtection="1">
      <alignment horizontal="center"/>
    </xf>
    <xf numFmtId="0" fontId="0" fillId="2" borderId="8" xfId="0" applyFill="1" applyBorder="1" applyProtection="1"/>
    <xf numFmtId="0" fontId="0" fillId="2" borderId="33" xfId="0" applyFill="1" applyBorder="1" applyProtection="1"/>
    <xf numFmtId="0" fontId="0" fillId="2" borderId="9" xfId="0" applyFill="1" applyBorder="1" applyProtection="1"/>
    <xf numFmtId="0" fontId="0" fillId="2" borderId="35" xfId="0" applyFill="1" applyBorder="1" applyProtection="1"/>
    <xf numFmtId="0" fontId="0" fillId="2" borderId="36" xfId="0" applyFill="1" applyBorder="1" applyProtection="1"/>
    <xf numFmtId="0" fontId="0" fillId="2" borderId="37" xfId="0" applyFill="1" applyBorder="1" applyProtection="1"/>
    <xf numFmtId="0" fontId="0" fillId="6" borderId="0" xfId="0" applyFill="1" applyProtection="1"/>
    <xf numFmtId="0" fontId="4" fillId="6" borderId="0" xfId="0" applyFont="1" applyFill="1" applyAlignment="1" applyProtection="1">
      <alignment horizontal="center"/>
    </xf>
    <xf numFmtId="0" fontId="0" fillId="10" borderId="0" xfId="0" applyFill="1" applyProtection="1"/>
    <xf numFmtId="0" fontId="5" fillId="6" borderId="0" xfId="0" applyFont="1" applyFill="1" applyProtection="1"/>
    <xf numFmtId="0" fontId="0" fillId="6" borderId="0" xfId="0" applyFill="1" applyBorder="1" applyProtection="1"/>
    <xf numFmtId="0" fontId="4" fillId="6" borderId="0" xfId="0" applyFont="1" applyFill="1" applyProtection="1"/>
    <xf numFmtId="0" fontId="4" fillId="6" borderId="22" xfId="0" applyFont="1" applyFill="1" applyBorder="1" applyProtection="1"/>
    <xf numFmtId="0" fontId="4" fillId="6" borderId="0" xfId="0" applyFont="1" applyFill="1" applyBorder="1" applyProtection="1"/>
    <xf numFmtId="0" fontId="4" fillId="8" borderId="25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left" vertical="center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38" xfId="0" applyFont="1" applyFill="1" applyBorder="1" applyProtection="1"/>
    <xf numFmtId="0" fontId="2" fillId="8" borderId="39" xfId="0" applyFont="1" applyFill="1" applyBorder="1" applyProtection="1"/>
    <xf numFmtId="0" fontId="2" fillId="8" borderId="5" xfId="0" applyFont="1" applyFill="1" applyBorder="1" applyAlignment="1" applyProtection="1">
      <alignment vertical="center" wrapText="1"/>
    </xf>
    <xf numFmtId="0" fontId="2" fillId="8" borderId="39" xfId="0" applyFont="1" applyFill="1" applyBorder="1" applyAlignment="1" applyProtection="1">
      <alignment vertical="center" wrapText="1"/>
    </xf>
    <xf numFmtId="0" fontId="4" fillId="6" borderId="0" xfId="0" applyFont="1" applyFill="1" applyAlignment="1" applyProtection="1">
      <alignment horizontal="center" vertical="center"/>
    </xf>
    <xf numFmtId="0" fontId="2" fillId="8" borderId="40" xfId="0" applyFont="1" applyFill="1" applyBorder="1" applyAlignment="1" applyProtection="1">
      <alignment vertical="center" wrapText="1"/>
    </xf>
    <xf numFmtId="0" fontId="3" fillId="6" borderId="0" xfId="0" applyFont="1" applyFill="1" applyProtection="1"/>
    <xf numFmtId="0" fontId="0" fillId="8" borderId="40" xfId="0" applyFill="1" applyBorder="1" applyAlignment="1" applyProtection="1">
      <alignment horizontal="center" vertical="center" wrapText="1"/>
    </xf>
    <xf numFmtId="0" fontId="17" fillId="6" borderId="0" xfId="0" applyFont="1" applyFill="1" applyProtection="1"/>
    <xf numFmtId="0" fontId="0" fillId="6" borderId="22" xfId="0" applyFill="1" applyBorder="1" applyAlignment="1" applyProtection="1"/>
    <xf numFmtId="0" fontId="0" fillId="6" borderId="23" xfId="0" applyFill="1" applyBorder="1" applyAlignment="1" applyProtection="1"/>
    <xf numFmtId="0" fontId="0" fillId="6" borderId="0" xfId="0" applyFill="1" applyAlignment="1" applyProtection="1"/>
    <xf numFmtId="0" fontId="0" fillId="6" borderId="25" xfId="0" applyFill="1" applyBorder="1" applyProtection="1"/>
    <xf numFmtId="0" fontId="0" fillId="6" borderId="24" xfId="0" applyFill="1" applyBorder="1" applyProtection="1"/>
    <xf numFmtId="0" fontId="0" fillId="6" borderId="26" xfId="0" applyFill="1" applyBorder="1" applyAlignment="1" applyProtection="1"/>
    <xf numFmtId="0" fontId="0" fillId="6" borderId="3" xfId="0" applyFill="1" applyBorder="1" applyAlignment="1" applyProtection="1"/>
    <xf numFmtId="0" fontId="22" fillId="6" borderId="0" xfId="0" quotePrefix="1" applyFont="1" applyFill="1" applyBorder="1" applyAlignment="1" applyProtection="1"/>
    <xf numFmtId="0" fontId="20" fillId="6" borderId="0" xfId="0" quotePrefix="1" applyFont="1" applyFill="1" applyBorder="1" applyAlignment="1" applyProtection="1">
      <alignment horizontal="center"/>
    </xf>
    <xf numFmtId="0" fontId="20" fillId="6" borderId="0" xfId="0" quotePrefix="1" applyFont="1" applyFill="1" applyBorder="1" applyAlignment="1" applyProtection="1"/>
    <xf numFmtId="0" fontId="19" fillId="8" borderId="5" xfId="0" quotePrefix="1" applyFont="1" applyFill="1" applyBorder="1" applyAlignment="1" applyProtection="1">
      <alignment horizontal="center" vertical="center" wrapText="1"/>
    </xf>
    <xf numFmtId="0" fontId="19" fillId="8" borderId="14" xfId="0" applyFont="1" applyFill="1" applyBorder="1" applyAlignment="1" applyProtection="1">
      <alignment horizontal="center" vertical="center"/>
    </xf>
    <xf numFmtId="0" fontId="19" fillId="8" borderId="13" xfId="0" applyFont="1" applyFill="1" applyBorder="1" applyAlignment="1" applyProtection="1">
      <alignment horizontal="center" vertical="center"/>
    </xf>
    <xf numFmtId="0" fontId="19" fillId="8" borderId="19" xfId="0" applyFont="1" applyFill="1" applyBorder="1" applyAlignment="1" applyProtection="1">
      <alignment horizontal="center" vertical="center"/>
    </xf>
    <xf numFmtId="164" fontId="0" fillId="8" borderId="1" xfId="0" applyNumberFormat="1" applyFill="1" applyBorder="1" applyAlignment="1" applyProtection="1">
      <alignment horizontal="center"/>
    </xf>
    <xf numFmtId="164" fontId="0" fillId="8" borderId="17" xfId="0" applyNumberFormat="1" applyFill="1" applyBorder="1" applyAlignment="1" applyProtection="1">
      <alignment horizontal="center"/>
    </xf>
    <xf numFmtId="164" fontId="0" fillId="8" borderId="18" xfId="0" applyNumberFormat="1" applyFill="1" applyBorder="1" applyAlignment="1" applyProtection="1">
      <alignment horizontal="center"/>
    </xf>
    <xf numFmtId="0" fontId="20" fillId="6" borderId="0" xfId="0" applyFont="1" applyFill="1" applyAlignment="1" applyProtection="1">
      <alignment horizontal="right"/>
    </xf>
    <xf numFmtId="2" fontId="21" fillId="6" borderId="0" xfId="0" applyNumberFormat="1" applyFont="1" applyFill="1" applyAlignment="1" applyProtection="1">
      <alignment horizontal="center"/>
      <protection hidden="1"/>
    </xf>
    <xf numFmtId="0" fontId="34" fillId="6" borderId="0" xfId="0" applyFont="1" applyFill="1" applyProtection="1"/>
    <xf numFmtId="14" fontId="34" fillId="6" borderId="0" xfId="0" applyNumberFormat="1" applyFont="1" applyFill="1" applyProtection="1"/>
    <xf numFmtId="14" fontId="4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0" xfId="0" applyFont="1" applyFill="1" applyProtection="1"/>
    <xf numFmtId="0" fontId="1" fillId="6" borderId="0" xfId="0" applyFont="1" applyFill="1" applyProtection="1"/>
    <xf numFmtId="0" fontId="1" fillId="8" borderId="5" xfId="0" applyFont="1" applyFill="1" applyBorder="1" applyAlignment="1" applyProtection="1">
      <alignment horizontal="center" vertical="center" wrapText="1"/>
    </xf>
    <xf numFmtId="166" fontId="6" fillId="7" borderId="1" xfId="2" applyNumberFormat="1" applyFont="1" applyFill="1" applyBorder="1" applyAlignment="1" applyProtection="1">
      <alignment horizontal="center" vertical="center"/>
      <protection locked="0"/>
    </xf>
    <xf numFmtId="0" fontId="1" fillId="8" borderId="40" xfId="0" applyFont="1" applyFill="1" applyBorder="1" applyAlignment="1" applyProtection="1">
      <alignment horizontal="center" wrapText="1"/>
    </xf>
    <xf numFmtId="0" fontId="1" fillId="8" borderId="5" xfId="0" applyFont="1" applyFill="1" applyBorder="1" applyAlignment="1" applyProtection="1">
      <alignment horizontal="center" wrapText="1"/>
    </xf>
    <xf numFmtId="0" fontId="1" fillId="8" borderId="2" xfId="0" applyFont="1" applyFill="1" applyBorder="1" applyAlignment="1" applyProtection="1">
      <alignment horizontal="center" wrapText="1"/>
    </xf>
    <xf numFmtId="166" fontId="0" fillId="6" borderId="1" xfId="0" applyNumberFormat="1" applyFill="1" applyBorder="1" applyAlignment="1" applyProtection="1">
      <alignment horizontal="center" vertical="center"/>
      <protection hidden="1"/>
    </xf>
    <xf numFmtId="166" fontId="0" fillId="6" borderId="6" xfId="0" applyNumberFormat="1" applyFill="1" applyBorder="1" applyAlignment="1" applyProtection="1">
      <alignment horizontal="center" vertical="center"/>
      <protection hidden="1"/>
    </xf>
    <xf numFmtId="166" fontId="0" fillId="6" borderId="7" xfId="0" applyNumberFormat="1" applyFill="1" applyBorder="1" applyAlignment="1" applyProtection="1">
      <alignment horizontal="center" vertical="center"/>
      <protection hidden="1"/>
    </xf>
    <xf numFmtId="0" fontId="29" fillId="6" borderId="28" xfId="4" applyFont="1" applyFill="1" applyBorder="1" applyAlignment="1">
      <alignment horizontal="left" vertical="center"/>
    </xf>
    <xf numFmtId="0" fontId="0" fillId="7" borderId="50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center"/>
      <protection hidden="1"/>
    </xf>
    <xf numFmtId="0" fontId="0" fillId="6" borderId="0" xfId="0" applyFill="1" applyBorder="1" applyAlignment="1" applyProtection="1">
      <alignment horizontal="center"/>
      <protection hidden="1"/>
    </xf>
    <xf numFmtId="14" fontId="4" fillId="6" borderId="0" xfId="0" applyNumberFormat="1" applyFont="1" applyFill="1" applyBorder="1" applyAlignment="1" applyProtection="1">
      <alignment horizontal="center"/>
      <protection hidden="1"/>
    </xf>
    <xf numFmtId="0" fontId="0" fillId="7" borderId="51" xfId="0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 wrapText="1"/>
    </xf>
    <xf numFmtId="0" fontId="2" fillId="6" borderId="0" xfId="0" applyFont="1" applyFill="1" applyProtection="1"/>
    <xf numFmtId="0" fontId="0" fillId="7" borderId="51" xfId="0" applyFill="1" applyBorder="1" applyAlignment="1" applyProtection="1">
      <alignment horizontal="center" vertical="center"/>
      <protection locked="0"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39" xfId="0" applyFill="1" applyBorder="1" applyAlignment="1" applyProtection="1">
      <alignment horizontal="center" vertical="center"/>
      <protection hidden="1"/>
    </xf>
    <xf numFmtId="9" fontId="1" fillId="8" borderId="5" xfId="0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 applyBorder="1" applyProtection="1">
      <protection hidden="1"/>
    </xf>
    <xf numFmtId="0" fontId="0" fillId="6" borderId="55" xfId="0" applyFill="1" applyBorder="1" applyProtection="1">
      <protection hidden="1"/>
    </xf>
    <xf numFmtId="0" fontId="0" fillId="8" borderId="5" xfId="0" applyFill="1" applyBorder="1" applyAlignment="1" applyProtection="1">
      <alignment horizontal="center" vertical="center"/>
    </xf>
    <xf numFmtId="167" fontId="0" fillId="13" borderId="15" xfId="0" applyNumberFormat="1" applyFill="1" applyBorder="1" applyProtection="1">
      <protection locked="0"/>
    </xf>
    <xf numFmtId="167" fontId="0" fillId="13" borderId="10" xfId="0" applyNumberFormat="1" applyFill="1" applyBorder="1" applyProtection="1">
      <protection locked="0"/>
    </xf>
    <xf numFmtId="167" fontId="0" fillId="14" borderId="10" xfId="0" applyNumberFormat="1" applyFill="1" applyBorder="1" applyProtection="1">
      <protection locked="0"/>
    </xf>
    <xf numFmtId="167" fontId="0" fillId="14" borderId="66" xfId="0" applyNumberFormat="1" applyFill="1" applyBorder="1" applyProtection="1">
      <protection locked="0"/>
    </xf>
    <xf numFmtId="167" fontId="0" fillId="12" borderId="10" xfId="0" applyNumberFormat="1" applyFill="1" applyBorder="1" applyProtection="1">
      <protection locked="0"/>
    </xf>
    <xf numFmtId="167" fontId="0" fillId="13" borderId="37" xfId="0" applyNumberFormat="1" applyFill="1" applyBorder="1" applyProtection="1">
      <protection locked="0"/>
    </xf>
    <xf numFmtId="167" fontId="0" fillId="13" borderId="72" xfId="0" applyNumberFormat="1" applyFill="1" applyBorder="1" applyProtection="1">
      <protection locked="0"/>
    </xf>
    <xf numFmtId="167" fontId="0" fillId="12" borderId="72" xfId="0" applyNumberFormat="1" applyFill="1" applyBorder="1" applyProtection="1">
      <protection locked="0"/>
    </xf>
    <xf numFmtId="167" fontId="0" fillId="14" borderId="72" xfId="0" applyNumberFormat="1" applyFill="1" applyBorder="1" applyProtection="1">
      <protection locked="0"/>
    </xf>
    <xf numFmtId="167" fontId="0" fillId="14" borderId="73" xfId="0" applyNumberFormat="1" applyFill="1" applyBorder="1" applyProtection="1">
      <protection locked="0"/>
    </xf>
    <xf numFmtId="167" fontId="0" fillId="13" borderId="68" xfId="0" applyNumberFormat="1" applyFill="1" applyBorder="1" applyProtection="1">
      <protection locked="0"/>
    </xf>
    <xf numFmtId="167" fontId="0" fillId="13" borderId="69" xfId="0" applyNumberFormat="1" applyFill="1" applyBorder="1" applyProtection="1">
      <protection locked="0"/>
    </xf>
    <xf numFmtId="167" fontId="0" fillId="14" borderId="69" xfId="0" applyNumberFormat="1" applyFill="1" applyBorder="1" applyProtection="1">
      <protection locked="0"/>
    </xf>
    <xf numFmtId="167" fontId="0" fillId="14" borderId="70" xfId="0" applyNumberFormat="1" applyFill="1" applyBorder="1" applyProtection="1">
      <protection locked="0"/>
    </xf>
    <xf numFmtId="0" fontId="0" fillId="6" borderId="0" xfId="0" applyFill="1" applyProtection="1">
      <protection hidden="1"/>
    </xf>
    <xf numFmtId="0" fontId="0" fillId="0" borderId="0" xfId="0" applyProtection="1">
      <protection hidden="1"/>
    </xf>
    <xf numFmtId="0" fontId="1" fillId="6" borderId="42" xfId="0" applyFont="1" applyFill="1" applyBorder="1" applyProtection="1">
      <protection hidden="1"/>
    </xf>
    <xf numFmtId="0" fontId="0" fillId="6" borderId="22" xfId="0" applyFill="1" applyBorder="1" applyProtection="1">
      <protection hidden="1"/>
    </xf>
    <xf numFmtId="0" fontId="1" fillId="6" borderId="25" xfId="0" applyFont="1" applyFill="1" applyBorder="1" applyProtection="1">
      <protection hidden="1"/>
    </xf>
    <xf numFmtId="0" fontId="1" fillId="6" borderId="43" xfId="0" applyFont="1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1" fillId="6" borderId="0" xfId="0" applyFont="1" applyFill="1" applyBorder="1" applyProtection="1">
      <protection hidden="1"/>
    </xf>
    <xf numFmtId="0" fontId="0" fillId="6" borderId="56" xfId="0" applyFill="1" applyBorder="1" applyProtection="1">
      <protection hidden="1"/>
    </xf>
    <xf numFmtId="0" fontId="1" fillId="6" borderId="57" xfId="0" applyFont="1" applyFill="1" applyBorder="1" applyProtection="1">
      <protection hidden="1"/>
    </xf>
    <xf numFmtId="0" fontId="0" fillId="6" borderId="58" xfId="0" applyFill="1" applyBorder="1" applyProtection="1">
      <protection hidden="1"/>
    </xf>
    <xf numFmtId="0" fontId="0" fillId="6" borderId="59" xfId="0" applyFill="1" applyBorder="1" applyProtection="1">
      <protection hidden="1"/>
    </xf>
    <xf numFmtId="0" fontId="0" fillId="6" borderId="60" xfId="0" applyFill="1" applyBorder="1" applyProtection="1">
      <protection hidden="1"/>
    </xf>
    <xf numFmtId="0" fontId="1" fillId="0" borderId="61" xfId="0" applyFont="1" applyBorder="1" applyAlignment="1" applyProtection="1">
      <alignment vertical="center"/>
      <protection hidden="1"/>
    </xf>
    <xf numFmtId="0" fontId="1" fillId="6" borderId="22" xfId="0" applyFont="1" applyFill="1" applyBorder="1" applyProtection="1">
      <protection hidden="1"/>
    </xf>
    <xf numFmtId="0" fontId="2" fillId="6" borderId="59" xfId="0" applyFont="1" applyFill="1" applyBorder="1" applyAlignment="1" applyProtection="1">
      <alignment vertical="center"/>
      <protection hidden="1"/>
    </xf>
    <xf numFmtId="0" fontId="1" fillId="6" borderId="46" xfId="0" applyFont="1" applyFill="1" applyBorder="1" applyProtection="1">
      <protection hidden="1"/>
    </xf>
    <xf numFmtId="0" fontId="0" fillId="6" borderId="10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1" fillId="6" borderId="26" xfId="0" applyFont="1" applyFill="1" applyBorder="1" applyProtection="1">
      <protection hidden="1"/>
    </xf>
    <xf numFmtId="0" fontId="0" fillId="6" borderId="63" xfId="0" applyFill="1" applyBorder="1" applyProtection="1">
      <protection hidden="1"/>
    </xf>
    <xf numFmtId="0" fontId="2" fillId="13" borderId="53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14" borderId="52" xfId="0" applyFont="1" applyFill="1" applyBorder="1" applyAlignment="1" applyProtection="1">
      <alignment horizontal="center"/>
      <protection hidden="1"/>
    </xf>
    <xf numFmtId="0" fontId="2" fillId="14" borderId="64" xfId="0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14" fontId="2" fillId="6" borderId="65" xfId="0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14" fontId="2" fillId="6" borderId="71" xfId="0" applyNumberFormat="1" applyFont="1" applyFill="1" applyBorder="1" applyAlignment="1" applyProtection="1">
      <alignment horizontal="center" vertical="center"/>
      <protection hidden="1"/>
    </xf>
    <xf numFmtId="14" fontId="2" fillId="6" borderId="67" xfId="0" applyNumberFormat="1" applyFont="1" applyFill="1" applyBorder="1" applyAlignment="1" applyProtection="1">
      <alignment horizontal="center" vertical="center"/>
      <protection hidden="1"/>
    </xf>
    <xf numFmtId="14" fontId="2" fillId="6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62" xfId="0" applyFont="1" applyBorder="1" applyAlignment="1" applyProtection="1">
      <alignment vertical="center"/>
      <protection hidden="1"/>
    </xf>
    <xf numFmtId="0" fontId="2" fillId="6" borderId="0" xfId="0" applyFont="1" applyFill="1" applyBorder="1" applyProtection="1">
      <protection hidden="1"/>
    </xf>
    <xf numFmtId="0" fontId="37" fillId="6" borderId="25" xfId="0" applyFont="1" applyFill="1" applyBorder="1" applyProtection="1">
      <protection hidden="1"/>
    </xf>
    <xf numFmtId="2" fontId="0" fillId="6" borderId="39" xfId="0" applyNumberFormat="1" applyFill="1" applyBorder="1" applyAlignment="1" applyProtection="1">
      <alignment horizontal="center" vertical="center"/>
      <protection hidden="1"/>
    </xf>
    <xf numFmtId="0" fontId="37" fillId="6" borderId="0" xfId="0" applyFont="1" applyFill="1" applyBorder="1" applyProtection="1"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0" fillId="12" borderId="57" xfId="0" applyFill="1" applyBorder="1" applyProtection="1">
      <protection hidden="1"/>
    </xf>
    <xf numFmtId="0" fontId="0" fillId="6" borderId="42" xfId="0" applyFill="1" applyBorder="1" applyProtection="1">
      <protection hidden="1"/>
    </xf>
    <xf numFmtId="0" fontId="0" fillId="6" borderId="74" xfId="0" applyFill="1" applyBorder="1" applyProtection="1">
      <protection hidden="1"/>
    </xf>
    <xf numFmtId="0" fontId="0" fillId="6" borderId="43" xfId="0" applyFill="1" applyBorder="1" applyProtection="1">
      <protection hidden="1"/>
    </xf>
    <xf numFmtId="0" fontId="2" fillId="14" borderId="75" xfId="0" applyFont="1" applyFill="1" applyBorder="1" applyAlignment="1" applyProtection="1">
      <alignment horizontal="center"/>
      <protection hidden="1"/>
    </xf>
    <xf numFmtId="167" fontId="0" fillId="14" borderId="20" xfId="0" applyNumberFormat="1" applyFill="1" applyBorder="1" applyProtection="1">
      <protection locked="0"/>
    </xf>
    <xf numFmtId="167" fontId="0" fillId="14" borderId="35" xfId="0" applyNumberFormat="1" applyFill="1" applyBorder="1" applyProtection="1">
      <protection locked="0"/>
    </xf>
    <xf numFmtId="167" fontId="0" fillId="14" borderId="76" xfId="0" applyNumberFormat="1" applyFill="1" applyBorder="1" applyProtection="1">
      <protection locked="0"/>
    </xf>
    <xf numFmtId="0" fontId="2" fillId="6" borderId="54" xfId="0" applyFont="1" applyFill="1" applyBorder="1" applyAlignment="1" applyProtection="1">
      <protection hidden="1"/>
    </xf>
    <xf numFmtId="0" fontId="2" fillId="6" borderId="77" xfId="0" applyFont="1" applyFill="1" applyBorder="1" applyAlignment="1" applyProtection="1">
      <protection hidden="1"/>
    </xf>
    <xf numFmtId="0" fontId="2" fillId="6" borderId="56" xfId="0" applyFont="1" applyFill="1" applyBorder="1" applyAlignment="1" applyProtection="1">
      <protection hidden="1"/>
    </xf>
    <xf numFmtId="0" fontId="1" fillId="6" borderId="61" xfId="0" applyFont="1" applyFill="1" applyBorder="1" applyAlignment="1" applyProtection="1">
      <alignment vertical="center"/>
      <protection hidden="1"/>
    </xf>
    <xf numFmtId="0" fontId="1" fillId="6" borderId="22" xfId="0" applyFont="1" applyFill="1" applyBorder="1" applyAlignment="1" applyProtection="1">
      <alignment vertical="center"/>
      <protection hidden="1"/>
    </xf>
    <xf numFmtId="0" fontId="40" fillId="6" borderId="62" xfId="6" applyFill="1" applyBorder="1" applyAlignment="1" applyProtection="1">
      <alignment vertical="center"/>
      <protection hidden="1"/>
    </xf>
    <xf numFmtId="0" fontId="40" fillId="6" borderId="26" xfId="6" applyFill="1" applyBorder="1" applyAlignment="1" applyProtection="1">
      <alignment vertical="center"/>
      <protection hidden="1"/>
    </xf>
    <xf numFmtId="0" fontId="1" fillId="6" borderId="62" xfId="0" applyFont="1" applyFill="1" applyBorder="1" applyAlignment="1" applyProtection="1">
      <alignment vertical="center"/>
      <protection hidden="1"/>
    </xf>
    <xf numFmtId="0" fontId="1" fillId="6" borderId="26" xfId="0" applyFont="1" applyFill="1" applyBorder="1" applyAlignment="1" applyProtection="1">
      <alignment vertical="center"/>
      <protection hidden="1"/>
    </xf>
    <xf numFmtId="0" fontId="26" fillId="6" borderId="0" xfId="0" applyFont="1" applyFill="1"/>
    <xf numFmtId="14" fontId="4" fillId="11" borderId="3" xfId="0" applyNumberFormat="1" applyFont="1" applyFill="1" applyBorder="1" applyAlignment="1" applyProtection="1">
      <alignment horizontal="center" vertical="center" wrapText="1"/>
      <protection locked="0"/>
    </xf>
    <xf numFmtId="14" fontId="0" fillId="6" borderId="0" xfId="0" applyNumberFormat="1" applyFill="1" applyProtection="1"/>
    <xf numFmtId="2" fontId="0" fillId="6" borderId="0" xfId="0" applyNumberFormat="1" applyFill="1" applyProtection="1"/>
    <xf numFmtId="14" fontId="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3" xfId="0" applyFont="1" applyFill="1" applyBorder="1" applyProtection="1">
      <protection hidden="1"/>
    </xf>
    <xf numFmtId="0" fontId="1" fillId="6" borderId="24" xfId="0" applyFont="1" applyFill="1" applyBorder="1" applyProtection="1">
      <protection hidden="1"/>
    </xf>
    <xf numFmtId="0" fontId="1" fillId="6" borderId="3" xfId="0" applyFont="1" applyFill="1" applyBorder="1" applyProtection="1">
      <protection hidden="1"/>
    </xf>
    <xf numFmtId="0" fontId="0" fillId="6" borderId="23" xfId="0" applyFill="1" applyBorder="1" applyProtection="1">
      <protection hidden="1"/>
    </xf>
    <xf numFmtId="0" fontId="0" fillId="6" borderId="24" xfId="0" applyFill="1" applyBorder="1" applyProtection="1">
      <protection hidden="1"/>
    </xf>
    <xf numFmtId="0" fontId="0" fillId="6" borderId="3" xfId="0" applyFill="1" applyBorder="1" applyProtection="1">
      <protection hidden="1"/>
    </xf>
    <xf numFmtId="0" fontId="26" fillId="6" borderId="0" xfId="4" quotePrefix="1" applyFont="1" applyFill="1" applyBorder="1" applyAlignment="1">
      <alignment horizontal="left" vertical="center" wrapText="1"/>
    </xf>
    <xf numFmtId="0" fontId="26" fillId="6" borderId="0" xfId="4" applyFont="1" applyFill="1" applyBorder="1" applyAlignment="1">
      <alignment horizontal="left" vertical="center" wrapText="1"/>
    </xf>
    <xf numFmtId="0" fontId="26" fillId="6" borderId="29" xfId="4" applyFont="1" applyFill="1" applyBorder="1" applyAlignment="1">
      <alignment horizontal="left" vertical="center" wrapText="1"/>
    </xf>
    <xf numFmtId="0" fontId="38" fillId="6" borderId="0" xfId="4" applyFont="1" applyFill="1" applyBorder="1" applyAlignment="1">
      <alignment horizontal="left" vertical="center" wrapText="1"/>
    </xf>
    <xf numFmtId="0" fontId="38" fillId="6" borderId="29" xfId="4" applyFont="1" applyFill="1" applyBorder="1" applyAlignment="1">
      <alignment horizontal="left" vertical="center" wrapText="1"/>
    </xf>
    <xf numFmtId="0" fontId="29" fillId="5" borderId="28" xfId="4" applyFont="1" applyFill="1" applyBorder="1" applyAlignment="1">
      <alignment horizontal="left" vertical="center"/>
    </xf>
    <xf numFmtId="0" fontId="29" fillId="5" borderId="0" xfId="4" applyFont="1" applyFill="1" applyBorder="1" applyAlignment="1">
      <alignment horizontal="left" vertical="center"/>
    </xf>
    <xf numFmtId="0" fontId="29" fillId="5" borderId="29" xfId="4" applyFont="1" applyFill="1" applyBorder="1" applyAlignment="1">
      <alignment horizontal="left" vertical="center"/>
    </xf>
    <xf numFmtId="0" fontId="24" fillId="0" borderId="35" xfId="4" applyFont="1" applyBorder="1" applyAlignment="1">
      <alignment horizontal="center"/>
    </xf>
    <xf numFmtId="0" fontId="24" fillId="0" borderId="36" xfId="4" applyFont="1" applyBorder="1" applyAlignment="1">
      <alignment horizontal="center"/>
    </xf>
    <xf numFmtId="0" fontId="24" fillId="0" borderId="37" xfId="4" applyFont="1" applyBorder="1" applyAlignment="1">
      <alignment horizontal="center"/>
    </xf>
    <xf numFmtId="0" fontId="25" fillId="5" borderId="28" xfId="4" applyFont="1" applyFill="1" applyBorder="1" applyAlignment="1">
      <alignment horizontal="left"/>
    </xf>
    <xf numFmtId="0" fontId="25" fillId="5" borderId="0" xfId="4" applyFont="1" applyFill="1" applyBorder="1" applyAlignment="1">
      <alignment horizontal="left"/>
    </xf>
    <xf numFmtId="0" fontId="25" fillId="5" borderId="29" xfId="4" applyFont="1" applyFill="1" applyBorder="1" applyAlignment="1">
      <alignment horizontal="left"/>
    </xf>
    <xf numFmtId="49" fontId="26" fillId="6" borderId="0" xfId="4" applyNumberFormat="1" applyFont="1" applyFill="1" applyBorder="1" applyAlignment="1">
      <alignment horizontal="left" vertical="center" wrapText="1"/>
    </xf>
    <xf numFmtId="49" fontId="26" fillId="6" borderId="29" xfId="4" applyNumberFormat="1" applyFont="1" applyFill="1" applyBorder="1" applyAlignment="1">
      <alignment horizontal="left" vertical="center" wrapText="1"/>
    </xf>
    <xf numFmtId="0" fontId="26" fillId="6" borderId="0" xfId="4" quotePrefix="1" applyFont="1" applyFill="1" applyBorder="1" applyAlignment="1">
      <alignment horizontal="left" vertical="center"/>
    </xf>
    <xf numFmtId="0" fontId="26" fillId="6" borderId="0" xfId="4" applyFont="1" applyFill="1" applyBorder="1" applyAlignment="1">
      <alignment horizontal="left" vertical="center"/>
    </xf>
    <xf numFmtId="0" fontId="26" fillId="6" borderId="29" xfId="4" applyFont="1" applyFill="1" applyBorder="1" applyAlignment="1">
      <alignment horizontal="left" vertical="center"/>
    </xf>
    <xf numFmtId="0" fontId="26" fillId="6" borderId="0" xfId="4" applyFont="1" applyFill="1" applyBorder="1" applyAlignment="1">
      <alignment vertical="center" wrapText="1"/>
    </xf>
    <xf numFmtId="0" fontId="8" fillId="11" borderId="28" xfId="0" applyFont="1" applyFill="1" applyBorder="1" applyAlignment="1" applyProtection="1">
      <alignment horizontal="center" vertical="center" wrapText="1"/>
      <protection locked="0"/>
    </xf>
    <xf numFmtId="0" fontId="8" fillId="11" borderId="0" xfId="0" applyFont="1" applyFill="1" applyBorder="1" applyAlignment="1" applyProtection="1">
      <alignment horizontal="center" vertical="center" wrapText="1"/>
      <protection locked="0"/>
    </xf>
    <xf numFmtId="0" fontId="8" fillId="11" borderId="29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29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29" xfId="0" applyFill="1" applyBorder="1" applyAlignment="1" applyProtection="1">
      <alignment horizontal="center" vertical="center" wrapText="1"/>
    </xf>
    <xf numFmtId="0" fontId="0" fillId="2" borderId="28" xfId="0" applyFill="1" applyBorder="1" applyAlignment="1" applyProtection="1">
      <alignment horizontal="center" vertical="center" wrapText="1"/>
    </xf>
    <xf numFmtId="0" fontId="9" fillId="7" borderId="28" xfId="0" applyFont="1" applyFill="1" applyBorder="1" applyAlignment="1" applyProtection="1">
      <alignment horizontal="center" vertical="center" wrapText="1"/>
      <protection locked="0"/>
    </xf>
    <xf numFmtId="0" fontId="9" fillId="7" borderId="0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left" vertical="center"/>
    </xf>
    <xf numFmtId="14" fontId="0" fillId="7" borderId="10" xfId="0" applyNumberForma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</xf>
    <xf numFmtId="0" fontId="8" fillId="6" borderId="0" xfId="0" applyFont="1" applyFill="1" applyAlignment="1" applyProtection="1">
      <alignment horizontal="center"/>
      <protection hidden="1"/>
    </xf>
    <xf numFmtId="0" fontId="4" fillId="8" borderId="25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left" vertical="center"/>
    </xf>
    <xf numFmtId="0" fontId="16" fillId="6" borderId="0" xfId="0" applyFont="1" applyFill="1" applyAlignment="1" applyProtection="1">
      <alignment horizontal="center"/>
      <protection hidden="1"/>
    </xf>
    <xf numFmtId="0" fontId="4" fillId="8" borderId="42" xfId="0" applyFont="1" applyFill="1" applyBorder="1" applyAlignment="1" applyProtection="1">
      <alignment horizontal="left" vertical="center"/>
    </xf>
    <xf numFmtId="0" fontId="4" fillId="8" borderId="22" xfId="0" applyFont="1" applyFill="1" applyBorder="1" applyAlignment="1" applyProtection="1">
      <alignment horizontal="left" vertical="center"/>
    </xf>
    <xf numFmtId="0" fontId="4" fillId="8" borderId="43" xfId="0" applyFont="1" applyFill="1" applyBorder="1" applyAlignment="1" applyProtection="1">
      <alignment horizontal="left" vertical="center"/>
    </xf>
    <xf numFmtId="0" fontId="4" fillId="8" borderId="26" xfId="0" applyFont="1" applyFill="1" applyBorder="1" applyAlignment="1" applyProtection="1">
      <alignment horizontal="left" vertical="center"/>
    </xf>
    <xf numFmtId="0" fontId="4" fillId="7" borderId="44" xfId="0" applyFont="1" applyFill="1" applyBorder="1" applyAlignment="1" applyProtection="1">
      <alignment horizontal="center"/>
      <protection locked="0"/>
    </xf>
    <xf numFmtId="0" fontId="4" fillId="7" borderId="45" xfId="0" applyFont="1" applyFill="1" applyBorder="1" applyAlignment="1" applyProtection="1">
      <alignment horizontal="center"/>
      <protection locked="0"/>
    </xf>
    <xf numFmtId="0" fontId="4" fillId="7" borderId="46" xfId="0" applyFont="1" applyFill="1" applyBorder="1" applyAlignment="1" applyProtection="1">
      <alignment horizontal="center"/>
      <protection locked="0"/>
    </xf>
    <xf numFmtId="0" fontId="4" fillId="7" borderId="47" xfId="0" applyFont="1" applyFill="1" applyBorder="1" applyAlignment="1" applyProtection="1">
      <alignment horizontal="center"/>
      <protection locked="0"/>
    </xf>
    <xf numFmtId="0" fontId="4" fillId="7" borderId="48" xfId="0" applyFont="1" applyFill="1" applyBorder="1" applyAlignment="1" applyProtection="1">
      <alignment horizontal="center"/>
      <protection locked="0"/>
    </xf>
    <xf numFmtId="0" fontId="4" fillId="7" borderId="49" xfId="0" applyFont="1" applyFill="1" applyBorder="1" applyAlignment="1" applyProtection="1">
      <alignment horizontal="center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center"/>
      <protection hidden="1"/>
    </xf>
    <xf numFmtId="0" fontId="0" fillId="6" borderId="40" xfId="0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43" xfId="0" applyFill="1" applyBorder="1" applyAlignment="1" applyProtection="1">
      <alignment horizontal="center"/>
      <protection hidden="1"/>
    </xf>
    <xf numFmtId="0" fontId="0" fillId="6" borderId="3" xfId="0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2" fillId="6" borderId="20" xfId="0" applyFont="1" applyFill="1" applyBorder="1" applyAlignment="1" applyProtection="1">
      <alignment horizontal="center"/>
      <protection hidden="1"/>
    </xf>
    <xf numFmtId="0" fontId="2" fillId="6" borderId="15" xfId="0" applyFont="1" applyFill="1" applyBorder="1" applyAlignment="1" applyProtection="1">
      <alignment horizontal="center"/>
      <protection hidden="1"/>
    </xf>
    <xf numFmtId="0" fontId="0" fillId="6" borderId="40" xfId="0" applyFill="1" applyBorder="1" applyAlignment="1" applyProtection="1">
      <alignment horizontal="left"/>
      <protection hidden="1"/>
    </xf>
    <xf numFmtId="0" fontId="0" fillId="6" borderId="2" xfId="0" applyFill="1" applyBorder="1" applyAlignment="1" applyProtection="1">
      <alignment horizontal="left"/>
      <protection hidden="1"/>
    </xf>
    <xf numFmtId="0" fontId="1" fillId="6" borderId="40" xfId="0" applyFont="1" applyFill="1" applyBorder="1" applyAlignment="1" applyProtection="1">
      <alignment horizontal="left"/>
    </xf>
    <xf numFmtId="0" fontId="0" fillId="6" borderId="2" xfId="0" applyFill="1" applyBorder="1" applyAlignment="1" applyProtection="1">
      <alignment horizontal="left"/>
    </xf>
    <xf numFmtId="0" fontId="0" fillId="6" borderId="41" xfId="0" applyFill="1" applyBorder="1" applyAlignment="1" applyProtection="1">
      <alignment horizontal="left"/>
      <protection hidden="1"/>
    </xf>
    <xf numFmtId="0" fontId="1" fillId="6" borderId="42" xfId="0" applyFont="1" applyFill="1" applyBorder="1" applyAlignment="1" applyProtection="1">
      <alignment horizontal="left" vertical="top" wrapText="1"/>
    </xf>
    <xf numFmtId="0" fontId="0" fillId="6" borderId="22" xfId="0" applyFill="1" applyBorder="1" applyAlignment="1" applyProtection="1">
      <alignment horizontal="left" vertical="top"/>
    </xf>
    <xf numFmtId="14" fontId="0" fillId="6" borderId="20" xfId="0" applyNumberFormat="1" applyFill="1" applyBorder="1" applyAlignment="1" applyProtection="1">
      <protection hidden="1"/>
    </xf>
    <xf numFmtId="0" fontId="0" fillId="6" borderId="15" xfId="0" applyFill="1" applyBorder="1" applyAlignment="1" applyProtection="1">
      <protection hidden="1"/>
    </xf>
    <xf numFmtId="0" fontId="1" fillId="6" borderId="43" xfId="0" applyFont="1" applyFill="1" applyBorder="1" applyAlignment="1" applyProtection="1">
      <alignment horizontal="left" wrapText="1"/>
    </xf>
    <xf numFmtId="0" fontId="0" fillId="6" borderId="26" xfId="0" applyFill="1" applyBorder="1" applyAlignment="1" applyProtection="1">
      <alignment horizontal="left" wrapText="1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7" xfId="3"/>
    <cellStyle name="Normal 7 2" xfId="5"/>
    <cellStyle name="Normal_2007-07-12 Draft RA Capacity Excel Appx - CP Buys (RR, LM)" xfId="4"/>
  </cellStyles>
  <dxfs count="2">
    <dxf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ncdc.noaa.gov/cdo-web/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A3" sqref="A3:I3"/>
    </sheetView>
  </sheetViews>
  <sheetFormatPr defaultColWidth="0" defaultRowHeight="12.75" zeroHeight="1" x14ac:dyDescent="0.2"/>
  <cols>
    <col min="1" max="1" width="4" style="2" customWidth="1"/>
    <col min="2" max="2" width="16.1640625" style="2" customWidth="1"/>
    <col min="3" max="3" width="21.1640625" style="2" customWidth="1"/>
    <col min="4" max="4" width="1.33203125" style="2" customWidth="1"/>
    <col min="5" max="5" width="23.83203125" style="2" customWidth="1"/>
    <col min="6" max="6" width="21" style="2" customWidth="1"/>
    <col min="7" max="7" width="20.6640625" style="2" customWidth="1"/>
    <col min="8" max="8" width="28" style="2" customWidth="1"/>
    <col min="9" max="9" width="6" style="2" customWidth="1"/>
    <col min="10" max="10" width="0.1640625" style="2" customWidth="1"/>
    <col min="11" max="16384" width="0" style="2" hidden="1"/>
  </cols>
  <sheetData>
    <row r="1" spans="1:9" ht="33.75" x14ac:dyDescent="0.5">
      <c r="A1" s="226" t="s">
        <v>100</v>
      </c>
      <c r="B1" s="227"/>
      <c r="C1" s="227"/>
      <c r="D1" s="227"/>
      <c r="E1" s="227"/>
      <c r="F1" s="227"/>
      <c r="G1" s="227"/>
      <c r="H1" s="227"/>
      <c r="I1" s="228"/>
    </row>
    <row r="2" spans="1:9" ht="15" x14ac:dyDescent="0.2">
      <c r="A2" s="26" t="s">
        <v>183</v>
      </c>
      <c r="B2" s="27"/>
      <c r="C2" s="27"/>
      <c r="D2" s="27"/>
      <c r="E2" s="27"/>
      <c r="F2" s="27"/>
      <c r="G2" s="27"/>
      <c r="H2" s="27"/>
      <c r="I2" s="28"/>
    </row>
    <row r="3" spans="1:9" ht="18" x14ac:dyDescent="0.25">
      <c r="A3" s="229" t="s">
        <v>67</v>
      </c>
      <c r="B3" s="230"/>
      <c r="C3" s="230"/>
      <c r="D3" s="230"/>
      <c r="E3" s="230"/>
      <c r="F3" s="230"/>
      <c r="G3" s="230"/>
      <c r="H3" s="230"/>
      <c r="I3" s="231"/>
    </row>
    <row r="4" spans="1:9" ht="15.75" x14ac:dyDescent="0.25">
      <c r="A4" s="26"/>
      <c r="B4" s="29"/>
      <c r="C4" s="29"/>
      <c r="D4" s="30"/>
      <c r="E4" s="30"/>
      <c r="F4" s="29"/>
      <c r="G4" s="27"/>
      <c r="H4" s="27"/>
      <c r="I4" s="28"/>
    </row>
    <row r="5" spans="1:9" ht="15.75" x14ac:dyDescent="0.25">
      <c r="A5" s="26"/>
      <c r="B5" s="46"/>
      <c r="C5" s="29" t="s">
        <v>68</v>
      </c>
      <c r="D5" s="30"/>
      <c r="E5" s="30"/>
      <c r="F5" s="29"/>
      <c r="G5" s="21" t="s">
        <v>69</v>
      </c>
      <c r="H5" s="29" t="s">
        <v>70</v>
      </c>
      <c r="I5" s="28"/>
    </row>
    <row r="6" spans="1:9" ht="15.75" x14ac:dyDescent="0.25">
      <c r="A6" s="26"/>
      <c r="B6" s="20"/>
      <c r="C6" s="29"/>
      <c r="D6" s="30"/>
      <c r="E6" s="30"/>
      <c r="F6" s="29"/>
      <c r="G6" s="27"/>
      <c r="H6" s="27"/>
      <c r="I6" s="28"/>
    </row>
    <row r="7" spans="1:9" ht="15.75" x14ac:dyDescent="0.25">
      <c r="A7" s="26"/>
      <c r="B7" s="22"/>
      <c r="C7" s="29" t="s">
        <v>71</v>
      </c>
      <c r="D7" s="30"/>
      <c r="E7" s="30"/>
      <c r="F7" s="29"/>
      <c r="G7" s="23"/>
      <c r="H7" s="29" t="s">
        <v>72</v>
      </c>
      <c r="I7" s="28"/>
    </row>
    <row r="8" spans="1:9" ht="15.75" x14ac:dyDescent="0.25">
      <c r="A8" s="26"/>
      <c r="B8" s="24"/>
      <c r="C8" s="29"/>
      <c r="D8" s="30"/>
      <c r="E8" s="30"/>
      <c r="F8" s="29"/>
      <c r="G8" s="27"/>
      <c r="H8" s="27"/>
      <c r="I8" s="28"/>
    </row>
    <row r="9" spans="1:9" ht="18" x14ac:dyDescent="0.25">
      <c r="A9" s="229" t="s">
        <v>87</v>
      </c>
      <c r="B9" s="230"/>
      <c r="C9" s="230"/>
      <c r="D9" s="230"/>
      <c r="E9" s="230"/>
      <c r="F9" s="230"/>
      <c r="G9" s="230"/>
      <c r="H9" s="230"/>
      <c r="I9" s="231"/>
    </row>
    <row r="10" spans="1:9" ht="16.5" thickBot="1" x14ac:dyDescent="0.3">
      <c r="A10" s="31"/>
      <c r="B10" s="32"/>
      <c r="C10" s="33"/>
      <c r="D10" s="33"/>
      <c r="E10" s="33"/>
      <c r="F10" s="33"/>
      <c r="G10" s="32"/>
      <c r="H10" s="32"/>
      <c r="I10" s="34"/>
    </row>
    <row r="11" spans="1:9" ht="16.5" thickTop="1" x14ac:dyDescent="0.25">
      <c r="A11" s="26"/>
      <c r="B11" s="36" t="s">
        <v>73</v>
      </c>
      <c r="C11" s="29"/>
      <c r="D11" s="29"/>
      <c r="E11" s="29"/>
      <c r="F11" s="35"/>
      <c r="G11" s="27"/>
      <c r="H11" s="27"/>
      <c r="I11" s="28"/>
    </row>
    <row r="12" spans="1:9" ht="15.75" x14ac:dyDescent="0.25">
      <c r="A12" s="26"/>
      <c r="B12" s="29" t="s">
        <v>74</v>
      </c>
      <c r="C12" s="29"/>
      <c r="D12" s="29"/>
      <c r="E12" s="29"/>
      <c r="F12" s="29"/>
      <c r="G12" s="27"/>
      <c r="H12" s="27"/>
      <c r="I12" s="28"/>
    </row>
    <row r="13" spans="1:9" ht="15.75" x14ac:dyDescent="0.25">
      <c r="A13" s="26"/>
      <c r="B13" s="29" t="s">
        <v>75</v>
      </c>
      <c r="C13" s="29"/>
      <c r="D13" s="29"/>
      <c r="E13" s="29"/>
      <c r="F13" s="29"/>
      <c r="G13" s="27"/>
      <c r="H13" s="27"/>
      <c r="I13" s="28"/>
    </row>
    <row r="14" spans="1:9" ht="16.5" thickBot="1" x14ac:dyDescent="0.3">
      <c r="A14" s="31"/>
      <c r="B14" s="33"/>
      <c r="C14" s="33"/>
      <c r="D14" s="33"/>
      <c r="E14" s="33"/>
      <c r="F14" s="33"/>
      <c r="G14" s="32"/>
      <c r="H14" s="32"/>
      <c r="I14" s="34"/>
    </row>
    <row r="15" spans="1:9" ht="15.75" thickTop="1" x14ac:dyDescent="0.2">
      <c r="A15" s="25"/>
      <c r="B15" s="27"/>
      <c r="C15" s="27"/>
      <c r="D15" s="27"/>
      <c r="E15" s="27"/>
      <c r="F15" s="27"/>
      <c r="G15" s="27"/>
      <c r="H15" s="27"/>
      <c r="I15" s="28"/>
    </row>
    <row r="16" spans="1:9" ht="18" x14ac:dyDescent="0.25">
      <c r="A16" s="229" t="s">
        <v>76</v>
      </c>
      <c r="B16" s="230"/>
      <c r="C16" s="230"/>
      <c r="D16" s="230"/>
      <c r="E16" s="230"/>
      <c r="F16" s="230"/>
      <c r="G16" s="230"/>
      <c r="H16" s="230"/>
      <c r="I16" s="231"/>
    </row>
    <row r="17" spans="1:9" ht="15.75" x14ac:dyDescent="0.2">
      <c r="A17" s="26"/>
      <c r="B17" s="232" t="s">
        <v>77</v>
      </c>
      <c r="C17" s="232"/>
      <c r="D17" s="232"/>
      <c r="E17" s="232"/>
      <c r="F17" s="232"/>
      <c r="G17" s="232"/>
      <c r="H17" s="41"/>
      <c r="I17" s="37"/>
    </row>
    <row r="18" spans="1:9" ht="15.75" customHeight="1" x14ac:dyDescent="0.2">
      <c r="A18" s="26"/>
      <c r="B18" s="232" t="s">
        <v>99</v>
      </c>
      <c r="C18" s="232"/>
      <c r="D18" s="232"/>
      <c r="E18" s="232"/>
      <c r="F18" s="232"/>
      <c r="G18" s="232"/>
      <c r="H18" s="232"/>
      <c r="I18" s="233"/>
    </row>
    <row r="19" spans="1:9" ht="15.75" x14ac:dyDescent="0.2">
      <c r="A19" s="26"/>
      <c r="B19" s="38"/>
      <c r="C19" s="38"/>
      <c r="D19" s="38"/>
      <c r="E19" s="38"/>
      <c r="F19" s="38"/>
      <c r="G19" s="38"/>
      <c r="H19" s="38"/>
      <c r="I19" s="39"/>
    </row>
    <row r="20" spans="1:9" ht="15.75" x14ac:dyDescent="0.2">
      <c r="A20" s="223" t="s">
        <v>86</v>
      </c>
      <c r="B20" s="224"/>
      <c r="C20" s="224"/>
      <c r="D20" s="224"/>
      <c r="E20" s="224"/>
      <c r="F20" s="224"/>
      <c r="G20" s="224"/>
      <c r="H20" s="224"/>
      <c r="I20" s="225"/>
    </row>
    <row r="21" spans="1:9" ht="31.5" customHeight="1" x14ac:dyDescent="0.2">
      <c r="A21" s="26"/>
      <c r="B21" s="219" t="s">
        <v>82</v>
      </c>
      <c r="C21" s="219"/>
      <c r="D21" s="219"/>
      <c r="E21" s="219"/>
      <c r="F21" s="219"/>
      <c r="G21" s="219"/>
      <c r="H21" s="219"/>
      <c r="I21" s="40"/>
    </row>
    <row r="22" spans="1:9" ht="15.75" x14ac:dyDescent="0.2">
      <c r="A22" s="26"/>
      <c r="B22" s="219" t="s">
        <v>83</v>
      </c>
      <c r="C22" s="219"/>
      <c r="D22" s="219"/>
      <c r="E22" s="219"/>
      <c r="F22" s="219"/>
      <c r="G22" s="219"/>
      <c r="H22" s="219"/>
      <c r="I22" s="42"/>
    </row>
    <row r="23" spans="1:9" ht="32.25" customHeight="1" x14ac:dyDescent="0.2">
      <c r="A23" s="26"/>
      <c r="B23" s="219" t="s">
        <v>84</v>
      </c>
      <c r="C23" s="219"/>
      <c r="D23" s="219"/>
      <c r="E23" s="219"/>
      <c r="F23" s="219"/>
      <c r="G23" s="219"/>
      <c r="H23" s="219"/>
      <c r="I23" s="220"/>
    </row>
    <row r="24" spans="1:9" ht="33" customHeight="1" x14ac:dyDescent="0.2">
      <c r="A24" s="26"/>
      <c r="B24" s="237" t="s">
        <v>85</v>
      </c>
      <c r="C24" s="237"/>
      <c r="D24" s="237"/>
      <c r="E24" s="237"/>
      <c r="F24" s="237"/>
      <c r="G24" s="237"/>
      <c r="H24" s="237"/>
      <c r="I24" s="42"/>
    </row>
    <row r="25" spans="1:9" ht="15.75" x14ac:dyDescent="0.2">
      <c r="A25" s="26"/>
      <c r="B25" s="41"/>
      <c r="C25" s="41"/>
      <c r="D25" s="41"/>
      <c r="E25" s="41"/>
      <c r="F25" s="41"/>
      <c r="G25" s="41"/>
      <c r="H25" s="41"/>
      <c r="I25" s="42"/>
    </row>
    <row r="26" spans="1:9" ht="15.75" x14ac:dyDescent="0.2">
      <c r="A26" s="223" t="s">
        <v>97</v>
      </c>
      <c r="B26" s="224"/>
      <c r="C26" s="224"/>
      <c r="D26" s="224"/>
      <c r="E26" s="224"/>
      <c r="F26" s="224"/>
      <c r="G26" s="224"/>
      <c r="H26" s="224"/>
      <c r="I26" s="225"/>
    </row>
    <row r="27" spans="1:9" ht="15.75" x14ac:dyDescent="0.2">
      <c r="A27" s="120"/>
      <c r="B27" s="234" t="s">
        <v>111</v>
      </c>
      <c r="C27" s="235"/>
      <c r="D27" s="235"/>
      <c r="E27" s="235"/>
      <c r="F27" s="235"/>
      <c r="G27" s="235"/>
      <c r="H27" s="235"/>
      <c r="I27" s="236"/>
    </row>
    <row r="28" spans="1:9" ht="32.25" customHeight="1" x14ac:dyDescent="0.2">
      <c r="A28" s="26"/>
      <c r="B28" s="219" t="s">
        <v>98</v>
      </c>
      <c r="C28" s="219"/>
      <c r="D28" s="219"/>
      <c r="E28" s="219"/>
      <c r="F28" s="219"/>
      <c r="G28" s="219"/>
      <c r="H28" s="219"/>
      <c r="I28" s="40"/>
    </row>
    <row r="29" spans="1:9" ht="15.75" x14ac:dyDescent="0.2">
      <c r="A29" s="26"/>
      <c r="B29" s="219" t="s">
        <v>102</v>
      </c>
      <c r="C29" s="219"/>
      <c r="D29" s="219"/>
      <c r="E29" s="219"/>
      <c r="F29" s="219"/>
      <c r="G29" s="219"/>
      <c r="H29" s="219"/>
      <c r="I29" s="42"/>
    </row>
    <row r="30" spans="1:9" ht="15.75" x14ac:dyDescent="0.2">
      <c r="A30" s="26"/>
      <c r="B30" s="219" t="s">
        <v>103</v>
      </c>
      <c r="C30" s="219"/>
      <c r="D30" s="219"/>
      <c r="E30" s="219"/>
      <c r="F30" s="219"/>
      <c r="G30" s="219"/>
      <c r="H30" s="219"/>
      <c r="I30" s="220"/>
    </row>
    <row r="31" spans="1:9" ht="15.75" x14ac:dyDescent="0.2">
      <c r="A31" s="26"/>
      <c r="B31" s="237" t="s">
        <v>104</v>
      </c>
      <c r="C31" s="237"/>
      <c r="D31" s="237"/>
      <c r="E31" s="237"/>
      <c r="F31" s="237"/>
      <c r="G31" s="237"/>
      <c r="H31" s="237"/>
      <c r="I31" s="42"/>
    </row>
    <row r="32" spans="1:9" ht="31.5" customHeight="1" x14ac:dyDescent="0.2">
      <c r="A32" s="26"/>
      <c r="B32" s="219" t="s">
        <v>105</v>
      </c>
      <c r="C32" s="219"/>
      <c r="D32" s="219"/>
      <c r="E32" s="219"/>
      <c r="F32" s="219"/>
      <c r="G32" s="219"/>
      <c r="H32" s="219"/>
      <c r="I32" s="220"/>
    </row>
    <row r="33" spans="1:9" ht="15.75" x14ac:dyDescent="0.2">
      <c r="A33" s="26"/>
      <c r="B33" s="219" t="s">
        <v>106</v>
      </c>
      <c r="C33" s="219"/>
      <c r="D33" s="219"/>
      <c r="E33" s="219"/>
      <c r="F33" s="219"/>
      <c r="G33" s="219"/>
      <c r="H33" s="219"/>
      <c r="I33" s="220"/>
    </row>
    <row r="34" spans="1:9" ht="15.75" x14ac:dyDescent="0.2">
      <c r="A34" s="26"/>
      <c r="B34" s="219" t="s">
        <v>108</v>
      </c>
      <c r="C34" s="219"/>
      <c r="D34" s="219"/>
      <c r="E34" s="219"/>
      <c r="F34" s="219"/>
      <c r="G34" s="219"/>
      <c r="H34" s="219"/>
      <c r="I34" s="220"/>
    </row>
    <row r="35" spans="1:9" ht="15.75" x14ac:dyDescent="0.2">
      <c r="A35" s="26"/>
      <c r="B35" s="219" t="s">
        <v>107</v>
      </c>
      <c r="C35" s="219"/>
      <c r="D35" s="219"/>
      <c r="E35" s="219"/>
      <c r="F35" s="219"/>
      <c r="G35" s="219"/>
      <c r="H35" s="219"/>
      <c r="I35" s="220"/>
    </row>
    <row r="36" spans="1:9" ht="15.75" x14ac:dyDescent="0.2">
      <c r="A36" s="26"/>
      <c r="B36" s="219"/>
      <c r="C36" s="219"/>
      <c r="D36" s="219"/>
      <c r="E36" s="219"/>
      <c r="F36" s="219"/>
      <c r="G36" s="219"/>
      <c r="H36" s="219"/>
      <c r="I36" s="220"/>
    </row>
    <row r="37" spans="1:9" ht="15.75" x14ac:dyDescent="0.2">
      <c r="A37" s="223" t="s">
        <v>109</v>
      </c>
      <c r="B37" s="224"/>
      <c r="C37" s="224"/>
      <c r="D37" s="224"/>
      <c r="E37" s="224"/>
      <c r="F37" s="224"/>
      <c r="G37" s="224"/>
      <c r="H37" s="224"/>
      <c r="I37" s="225"/>
    </row>
    <row r="38" spans="1:9" ht="15.75" x14ac:dyDescent="0.2">
      <c r="A38" s="26"/>
      <c r="B38" s="218" t="s">
        <v>110</v>
      </c>
      <c r="C38" s="219"/>
      <c r="D38" s="219"/>
      <c r="E38" s="219"/>
      <c r="F38" s="219"/>
      <c r="G38" s="219"/>
      <c r="H38" s="219"/>
      <c r="I38" s="220"/>
    </row>
    <row r="39" spans="1:9" ht="15" x14ac:dyDescent="0.2">
      <c r="A39" s="26"/>
    </row>
    <row r="40" spans="1:9" ht="15.75" x14ac:dyDescent="0.2">
      <c r="A40" s="26"/>
      <c r="B40" s="221" t="s">
        <v>119</v>
      </c>
      <c r="C40" s="221"/>
      <c r="D40" s="221"/>
      <c r="E40" s="221"/>
      <c r="F40" s="221"/>
      <c r="G40" s="221"/>
      <c r="H40" s="221"/>
      <c r="I40" s="222"/>
    </row>
    <row r="41" spans="1:9" ht="15.75" x14ac:dyDescent="0.2">
      <c r="A41" s="26"/>
      <c r="B41" s="219" t="s">
        <v>120</v>
      </c>
      <c r="C41" s="219"/>
      <c r="D41" s="219"/>
      <c r="E41" s="219"/>
      <c r="F41" s="45"/>
      <c r="G41" s="45"/>
      <c r="H41" s="45"/>
      <c r="I41" s="28"/>
    </row>
    <row r="42" spans="1:9" ht="15.75" x14ac:dyDescent="0.2">
      <c r="A42" s="26"/>
      <c r="B42" s="219" t="s">
        <v>121</v>
      </c>
      <c r="C42" s="219"/>
      <c r="D42" s="219"/>
      <c r="E42" s="219"/>
      <c r="F42" s="45"/>
      <c r="G42" s="45"/>
      <c r="H42" s="45"/>
      <c r="I42" s="28"/>
    </row>
    <row r="43" spans="1:9" ht="15.75" x14ac:dyDescent="0.2">
      <c r="A43" s="26"/>
      <c r="B43" s="219" t="s">
        <v>122</v>
      </c>
      <c r="C43" s="219"/>
      <c r="D43" s="219"/>
      <c r="E43" s="219"/>
      <c r="F43" s="45"/>
      <c r="G43" s="45"/>
      <c r="H43" s="45"/>
      <c r="I43" s="28"/>
    </row>
    <row r="44" spans="1:9" ht="15.75" x14ac:dyDescent="0.2">
      <c r="A44" s="26"/>
      <c r="B44" s="43"/>
      <c r="C44" s="44"/>
      <c r="D44" s="45"/>
      <c r="E44" s="45"/>
      <c r="F44" s="45"/>
      <c r="G44" s="45"/>
      <c r="H44" s="45"/>
      <c r="I44" s="28"/>
    </row>
    <row r="45" spans="1:9" ht="15.75" x14ac:dyDescent="0.2">
      <c r="A45" s="223" t="s">
        <v>171</v>
      </c>
      <c r="B45" s="224"/>
      <c r="C45" s="224"/>
      <c r="D45" s="224"/>
      <c r="E45" s="224"/>
      <c r="F45" s="224"/>
      <c r="G45" s="224"/>
      <c r="H45" s="224"/>
      <c r="I45" s="225"/>
    </row>
    <row r="46" spans="1:9" ht="15.75" x14ac:dyDescent="0.2">
      <c r="A46" s="26"/>
      <c r="B46" s="218" t="s">
        <v>110</v>
      </c>
      <c r="C46" s="219"/>
      <c r="D46" s="219"/>
      <c r="E46" s="219"/>
      <c r="F46" s="219"/>
      <c r="G46" s="219"/>
      <c r="H46" s="219"/>
      <c r="I46" s="220"/>
    </row>
    <row r="47" spans="1:9" ht="15" x14ac:dyDescent="0.2">
      <c r="A47" s="26"/>
    </row>
    <row r="48" spans="1:9" ht="15.75" x14ac:dyDescent="0.2">
      <c r="A48" s="26"/>
      <c r="B48" s="221" t="s">
        <v>173</v>
      </c>
      <c r="C48" s="221"/>
      <c r="D48" s="221"/>
      <c r="E48" s="221"/>
      <c r="F48" s="221"/>
      <c r="G48" s="221"/>
      <c r="H48" s="221"/>
      <c r="I48" s="222"/>
    </row>
    <row r="49" spans="2:2" x14ac:dyDescent="0.2"/>
    <row r="50" spans="2:2" ht="15.75" x14ac:dyDescent="0.25">
      <c r="B50" s="207" t="s">
        <v>172</v>
      </c>
    </row>
    <row r="51" spans="2:2" x14ac:dyDescent="0.2"/>
    <row r="52" spans="2:2" x14ac:dyDescent="0.2"/>
  </sheetData>
  <sheetProtection password="CF2F" sheet="1" objects="1" scenarios="1"/>
  <mergeCells count="31">
    <mergeCell ref="B18:I18"/>
    <mergeCell ref="B27:I27"/>
    <mergeCell ref="B34:I34"/>
    <mergeCell ref="B35:I35"/>
    <mergeCell ref="B36:I36"/>
    <mergeCell ref="A20:I20"/>
    <mergeCell ref="B21:H21"/>
    <mergeCell ref="B22:H22"/>
    <mergeCell ref="B23:I23"/>
    <mergeCell ref="A26:I26"/>
    <mergeCell ref="B28:H28"/>
    <mergeCell ref="B29:H29"/>
    <mergeCell ref="B24:H24"/>
    <mergeCell ref="B30:I30"/>
    <mergeCell ref="B31:H31"/>
    <mergeCell ref="B32:I32"/>
    <mergeCell ref="A1:I1"/>
    <mergeCell ref="A3:I3"/>
    <mergeCell ref="A9:I9"/>
    <mergeCell ref="A16:I16"/>
    <mergeCell ref="B17:G17"/>
    <mergeCell ref="B33:I33"/>
    <mergeCell ref="A45:I45"/>
    <mergeCell ref="B38:I38"/>
    <mergeCell ref="A37:I37"/>
    <mergeCell ref="B40:I40"/>
    <mergeCell ref="B46:I46"/>
    <mergeCell ref="B48:I48"/>
    <mergeCell ref="B41:E41"/>
    <mergeCell ref="B42:E42"/>
    <mergeCell ref="B43:E4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zoomScaleNormal="100" zoomScaleSheetLayoutView="100" workbookViewId="0">
      <selection activeCell="H40" sqref="H40"/>
    </sheetView>
  </sheetViews>
  <sheetFormatPr defaultColWidth="0" defaultRowHeight="12.75" zeroHeight="1" x14ac:dyDescent="0.2"/>
  <cols>
    <col min="1" max="3" width="10.83203125" style="51" customWidth="1"/>
    <col min="4" max="10" width="9.33203125" style="51" customWidth="1"/>
    <col min="11" max="11" width="9.1640625" style="51" customWidth="1"/>
    <col min="12" max="12" width="0.1640625" style="51" customWidth="1"/>
    <col min="13" max="16384" width="9.1640625" style="51" hidden="1"/>
  </cols>
  <sheetData>
    <row r="1" spans="1:14" x14ac:dyDescent="0.2">
      <c r="A1" s="65"/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4" x14ac:dyDescent="0.2">
      <c r="A2" s="48"/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4" x14ac:dyDescent="0.2">
      <c r="A3" s="48"/>
      <c r="B3" s="49"/>
      <c r="C3" s="49"/>
      <c r="D3" s="49"/>
      <c r="E3" s="49"/>
      <c r="F3" s="49"/>
      <c r="G3" s="49"/>
      <c r="H3" s="49"/>
      <c r="I3" s="49"/>
      <c r="J3" s="49"/>
      <c r="K3" s="50"/>
      <c r="N3" s="51" t="s">
        <v>26</v>
      </c>
    </row>
    <row r="4" spans="1:14" x14ac:dyDescent="0.2">
      <c r="A4" s="238" t="s">
        <v>26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N4" s="51" t="s">
        <v>35</v>
      </c>
    </row>
    <row r="5" spans="1:14" x14ac:dyDescent="0.2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40"/>
      <c r="N5" s="51" t="s">
        <v>36</v>
      </c>
    </row>
    <row r="6" spans="1:14" x14ac:dyDescent="0.2">
      <c r="A6" s="238"/>
      <c r="B6" s="239"/>
      <c r="C6" s="239"/>
      <c r="D6" s="239"/>
      <c r="E6" s="239"/>
      <c r="F6" s="239"/>
      <c r="G6" s="239"/>
      <c r="H6" s="239"/>
      <c r="I6" s="239"/>
      <c r="J6" s="239"/>
      <c r="K6" s="240"/>
    </row>
    <row r="7" spans="1:14" x14ac:dyDescent="0.2">
      <c r="A7" s="238"/>
      <c r="B7" s="239"/>
      <c r="C7" s="239"/>
      <c r="D7" s="239"/>
      <c r="E7" s="239"/>
      <c r="F7" s="239"/>
      <c r="G7" s="239"/>
      <c r="H7" s="239"/>
      <c r="I7" s="239"/>
      <c r="J7" s="239"/>
      <c r="K7" s="240"/>
    </row>
    <row r="8" spans="1:14" x14ac:dyDescent="0.2">
      <c r="A8" s="48"/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4" x14ac:dyDescent="0.2">
      <c r="A9" s="241" t="s">
        <v>78</v>
      </c>
      <c r="B9" s="242"/>
      <c r="C9" s="242"/>
      <c r="D9" s="242"/>
      <c r="E9" s="242"/>
      <c r="F9" s="242"/>
      <c r="G9" s="242"/>
      <c r="H9" s="242"/>
      <c r="I9" s="242"/>
      <c r="J9" s="242"/>
      <c r="K9" s="243"/>
    </row>
    <row r="10" spans="1:14" x14ac:dyDescent="0.2">
      <c r="A10" s="241"/>
      <c r="B10" s="242"/>
      <c r="C10" s="242"/>
      <c r="D10" s="242"/>
      <c r="E10" s="242"/>
      <c r="F10" s="242"/>
      <c r="G10" s="242"/>
      <c r="H10" s="242"/>
      <c r="I10" s="242"/>
      <c r="J10" s="242"/>
      <c r="K10" s="243"/>
    </row>
    <row r="11" spans="1:14" ht="12.75" customHeight="1" x14ac:dyDescent="0.2">
      <c r="A11" s="241" t="s">
        <v>79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3"/>
    </row>
    <row r="12" spans="1:14" ht="12.75" customHeight="1" x14ac:dyDescent="0.2">
      <c r="A12" s="241"/>
      <c r="B12" s="242"/>
      <c r="C12" s="242"/>
      <c r="D12" s="242"/>
      <c r="E12" s="242"/>
      <c r="F12" s="242"/>
      <c r="G12" s="242"/>
      <c r="H12" s="242"/>
      <c r="I12" s="242"/>
      <c r="J12" s="242"/>
      <c r="K12" s="243"/>
    </row>
    <row r="13" spans="1:14" x14ac:dyDescent="0.2">
      <c r="A13" s="244" t="s">
        <v>33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6"/>
    </row>
    <row r="14" spans="1:14" x14ac:dyDescent="0.2">
      <c r="A14" s="244"/>
      <c r="B14" s="245"/>
      <c r="C14" s="245"/>
      <c r="D14" s="245"/>
      <c r="E14" s="245"/>
      <c r="F14" s="245"/>
      <c r="G14" s="245"/>
      <c r="H14" s="245"/>
      <c r="I14" s="245"/>
      <c r="J14" s="245"/>
      <c r="K14" s="246"/>
    </row>
    <row r="15" spans="1:14" x14ac:dyDescent="0.2">
      <c r="A15" s="244"/>
      <c r="B15" s="245"/>
      <c r="C15" s="245"/>
      <c r="D15" s="245"/>
      <c r="E15" s="245"/>
      <c r="F15" s="245"/>
      <c r="G15" s="245"/>
      <c r="H15" s="245"/>
      <c r="I15" s="245"/>
      <c r="J15" s="245"/>
      <c r="K15" s="246"/>
    </row>
    <row r="16" spans="1:14" x14ac:dyDescent="0.2">
      <c r="A16" s="244"/>
      <c r="B16" s="245"/>
      <c r="C16" s="245"/>
      <c r="D16" s="245"/>
      <c r="E16" s="245"/>
      <c r="F16" s="245"/>
      <c r="G16" s="245"/>
      <c r="H16" s="245"/>
      <c r="I16" s="245"/>
      <c r="J16" s="245"/>
      <c r="K16" s="246"/>
    </row>
    <row r="17" spans="1:11" x14ac:dyDescent="0.2">
      <c r="A17" s="241" t="s">
        <v>27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8"/>
    </row>
    <row r="18" spans="1:11" x14ac:dyDescent="0.2">
      <c r="A18" s="249"/>
      <c r="B18" s="247"/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11" x14ac:dyDescent="0.2">
      <c r="A19" s="241" t="s">
        <v>28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3"/>
    </row>
    <row r="20" spans="1:11" x14ac:dyDescent="0.2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11" x14ac:dyDescent="0.2">
      <c r="A21" s="241" t="s">
        <v>29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3"/>
    </row>
    <row r="22" spans="1:11" x14ac:dyDescent="0.2">
      <c r="A22" s="241"/>
      <c r="B22" s="242"/>
      <c r="C22" s="242"/>
      <c r="D22" s="242"/>
      <c r="E22" s="242"/>
      <c r="F22" s="242"/>
      <c r="G22" s="242"/>
      <c r="H22" s="242"/>
      <c r="I22" s="242"/>
      <c r="J22" s="242"/>
      <c r="K22" s="243"/>
    </row>
    <row r="23" spans="1:11" x14ac:dyDescent="0.2">
      <c r="A23" s="250" t="s">
        <v>88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2"/>
    </row>
    <row r="24" spans="1:11" x14ac:dyDescent="0.2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pans="1:11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50"/>
    </row>
    <row r="26" spans="1:11" x14ac:dyDescent="0.2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50"/>
    </row>
    <row r="27" spans="1:11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50"/>
    </row>
    <row r="28" spans="1:11" ht="14.25" x14ac:dyDescent="0.2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4"/>
    </row>
    <row r="29" spans="1:11" ht="16.5" x14ac:dyDescent="0.3">
      <c r="A29" s="55"/>
      <c r="B29" s="56"/>
      <c r="C29" s="56"/>
      <c r="D29" s="56"/>
      <c r="E29" s="56"/>
      <c r="F29" s="56"/>
      <c r="G29" s="56"/>
      <c r="H29" s="56"/>
      <c r="I29" s="57"/>
      <c r="J29" s="57"/>
      <c r="K29" s="58"/>
    </row>
    <row r="30" spans="1:11" ht="16.5" x14ac:dyDescent="0.3">
      <c r="A30" s="55"/>
      <c r="B30" s="56"/>
      <c r="C30" s="56"/>
      <c r="D30" s="56"/>
      <c r="E30" s="56"/>
      <c r="F30" s="56"/>
      <c r="G30" s="56"/>
      <c r="H30" s="56"/>
      <c r="I30" s="57"/>
      <c r="J30" s="57"/>
      <c r="K30" s="58"/>
    </row>
    <row r="31" spans="1:11" ht="14.25" x14ac:dyDescent="0.2">
      <c r="A31" s="52"/>
      <c r="B31" s="56"/>
      <c r="C31" s="56"/>
      <c r="D31" s="53"/>
      <c r="E31" s="53"/>
      <c r="F31" s="53"/>
      <c r="G31" s="53"/>
      <c r="H31" s="56"/>
      <c r="I31" s="56"/>
      <c r="J31" s="56"/>
      <c r="K31" s="54"/>
    </row>
    <row r="32" spans="1:11" ht="14.25" x14ac:dyDescent="0.2">
      <c r="A32" s="52"/>
      <c r="B32" s="56"/>
      <c r="C32" s="56"/>
      <c r="D32" s="253" t="s">
        <v>32</v>
      </c>
      <c r="E32" s="253"/>
      <c r="F32" s="254"/>
      <c r="G32" s="254"/>
      <c r="H32" s="56"/>
      <c r="I32" s="56"/>
      <c r="J32" s="56"/>
      <c r="K32" s="54"/>
    </row>
    <row r="33" spans="1:11" ht="14.25" x14ac:dyDescent="0.2">
      <c r="A33" s="52"/>
      <c r="B33" s="53"/>
      <c r="C33" s="53"/>
      <c r="D33" s="253" t="s">
        <v>31</v>
      </c>
      <c r="E33" s="253"/>
      <c r="F33" s="255"/>
      <c r="G33" s="255"/>
      <c r="H33" s="53"/>
      <c r="I33" s="53"/>
      <c r="J33" s="53"/>
      <c r="K33" s="54"/>
    </row>
    <row r="34" spans="1:11" x14ac:dyDescent="0.2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50"/>
    </row>
    <row r="35" spans="1:11" x14ac:dyDescent="0.2">
      <c r="A35" s="48"/>
      <c r="B35" s="49"/>
      <c r="C35" s="49"/>
      <c r="D35" s="59" t="s">
        <v>80</v>
      </c>
      <c r="E35" s="60"/>
      <c r="F35" s="47"/>
      <c r="G35" s="61" t="s">
        <v>81</v>
      </c>
      <c r="H35" s="47"/>
      <c r="I35" s="49"/>
      <c r="J35" s="49"/>
      <c r="K35" s="50"/>
    </row>
    <row r="36" spans="1:11" x14ac:dyDescent="0.2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50"/>
    </row>
    <row r="37" spans="1:11" x14ac:dyDescent="0.2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50"/>
    </row>
    <row r="38" spans="1:11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50"/>
    </row>
    <row r="39" spans="1:11" x14ac:dyDescent="0.2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50"/>
    </row>
    <row r="40" spans="1:11" x14ac:dyDescent="0.2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50"/>
    </row>
    <row r="41" spans="1:11" x14ac:dyDescent="0.2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50"/>
    </row>
    <row r="42" spans="1:11" x14ac:dyDescent="0.2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x14ac:dyDescent="0.2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50"/>
    </row>
    <row r="44" spans="1:11" x14ac:dyDescent="0.2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50"/>
    </row>
    <row r="45" spans="1:11" x14ac:dyDescent="0.2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50"/>
    </row>
    <row r="46" spans="1:11" x14ac:dyDescent="0.2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50"/>
    </row>
    <row r="47" spans="1:11" x14ac:dyDescent="0.2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50"/>
    </row>
    <row r="48" spans="1:11" x14ac:dyDescent="0.2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50"/>
    </row>
    <row r="49" spans="1:11" x14ac:dyDescent="0.2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50"/>
    </row>
    <row r="50" spans="1:11" x14ac:dyDescent="0.2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50"/>
    </row>
    <row r="51" spans="1:11" x14ac:dyDescent="0.2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50"/>
    </row>
    <row r="52" spans="1:11" x14ac:dyDescent="0.2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50"/>
    </row>
    <row r="53" spans="1:11" x14ac:dyDescent="0.2">
      <c r="A53" s="62"/>
      <c r="B53" s="63"/>
      <c r="C53" s="63"/>
      <c r="D53" s="63"/>
      <c r="E53" s="63"/>
      <c r="F53" s="63"/>
      <c r="G53" s="63"/>
      <c r="H53" s="63"/>
      <c r="I53" s="63"/>
      <c r="J53" s="63"/>
      <c r="K53" s="64"/>
    </row>
    <row r="54" spans="1:11" hidden="1" x14ac:dyDescent="0.2"/>
  </sheetData>
  <sheetProtection password="CF2F" sheet="1" objects="1" scenarios="1"/>
  <mergeCells count="12">
    <mergeCell ref="A21:K22"/>
    <mergeCell ref="A23:K24"/>
    <mergeCell ref="D32:E32"/>
    <mergeCell ref="F32:G32"/>
    <mergeCell ref="D33:E33"/>
    <mergeCell ref="F33:G33"/>
    <mergeCell ref="A4:K7"/>
    <mergeCell ref="A9:K10"/>
    <mergeCell ref="A13:K16"/>
    <mergeCell ref="A17:K18"/>
    <mergeCell ref="A19:K20"/>
    <mergeCell ref="A11:K12"/>
  </mergeCells>
  <conditionalFormatting sqref="B29:C30 I29:J30">
    <cfRule type="expression" dxfId="1" priority="1" stopIfTrue="1">
      <formula>IF($A$5="",1,0)</formula>
    </cfRule>
  </conditionalFormatting>
  <conditionalFormatting sqref="A4:K7">
    <cfRule type="cellIs" dxfId="0" priority="2" stopIfTrue="1" operator="equal">
      <formula>""</formula>
    </cfRule>
  </conditionalFormatting>
  <dataValidations count="3">
    <dataValidation allowBlank="1" showInputMessage="1" showErrorMessage="1" promptTitle="Seller Name" prompt="Please enter the offical seller name." sqref="A23:K24"/>
    <dataValidation type="list" allowBlank="1" showInputMessage="1" showErrorMessage="1" promptTitle="Offer Type" prompt="Please select the appropriate offer type." sqref="A4:K7">
      <formula1>$N$3:$N$5</formula1>
    </dataValidation>
    <dataValidation operator="greaterThanOrEqual" allowBlank="1" showErrorMessage="1" errorTitle="File Update Date" error="Date must be past July 7th, 2011." prompt="Please enter the date that this specific file was last updated." sqref="F35:H35"/>
  </dataValidations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V68"/>
  <sheetViews>
    <sheetView workbookViewId="0">
      <selection activeCell="D9" sqref="D9"/>
    </sheetView>
  </sheetViews>
  <sheetFormatPr defaultColWidth="0" defaultRowHeight="12.75" zeroHeight="1" x14ac:dyDescent="0.2"/>
  <cols>
    <col min="1" max="1" width="4.5" style="68" customWidth="1"/>
    <col min="2" max="2" width="25" style="68" customWidth="1"/>
    <col min="3" max="3" width="13.6640625" style="68" customWidth="1"/>
    <col min="4" max="4" width="24.1640625" style="68" customWidth="1"/>
    <col min="5" max="5" width="12.6640625" style="68" customWidth="1"/>
    <col min="6" max="6" width="3.33203125" style="68" customWidth="1"/>
    <col min="7" max="8" width="27.83203125" style="68" hidden="1" customWidth="1"/>
    <col min="9" max="16384" width="9.33203125" style="68" hidden="1"/>
  </cols>
  <sheetData>
    <row r="1" spans="1:256" ht="12.75" customHeight="1" x14ac:dyDescent="0.2"/>
    <row r="2" spans="1:256" ht="30" x14ac:dyDescent="0.4">
      <c r="A2" s="256" t="str">
        <f>'Front Page'!A4</f>
        <v>INDICATIVE OFFER</v>
      </c>
      <c r="B2" s="256"/>
      <c r="C2" s="256"/>
      <c r="D2" s="256"/>
      <c r="E2" s="256"/>
      <c r="F2" s="256"/>
    </row>
    <row r="3" spans="1:256" ht="15" x14ac:dyDescent="0.2">
      <c r="B3" s="259" t="str">
        <f>'Front Page'!A13</f>
        <v>ENERGY EFFICIENCY AGREEMENT</v>
      </c>
      <c r="C3" s="259"/>
      <c r="D3" s="259"/>
      <c r="E3" s="259"/>
    </row>
    <row r="4" spans="1:256" x14ac:dyDescent="0.2"/>
    <row r="5" spans="1:256" x14ac:dyDescent="0.2">
      <c r="B5" s="69" t="s">
        <v>30</v>
      </c>
      <c r="C5" s="19" t="str">
        <f>IF('Front Page'!F32="","",'Front Page'!F32)</f>
        <v/>
      </c>
    </row>
    <row r="6" spans="1:256" x14ac:dyDescent="0.2"/>
    <row r="7" spans="1:256" ht="5.2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pans="1:256" x14ac:dyDescent="0.2"/>
    <row r="9" spans="1:256" x14ac:dyDescent="0.2"/>
    <row r="10" spans="1:256" ht="19.5" thickBot="1" x14ac:dyDescent="0.35">
      <c r="B10" s="71" t="s">
        <v>22</v>
      </c>
      <c r="C10" s="71"/>
    </row>
    <row r="11" spans="1:256" x14ac:dyDescent="0.2">
      <c r="B11" s="260" t="s">
        <v>1</v>
      </c>
      <c r="C11" s="261"/>
      <c r="D11" s="264"/>
      <c r="E11" s="265"/>
      <c r="F11" s="72"/>
      <c r="H11" s="73"/>
    </row>
    <row r="12" spans="1:256" x14ac:dyDescent="0.2">
      <c r="B12" s="257" t="s">
        <v>8</v>
      </c>
      <c r="C12" s="258"/>
      <c r="D12" s="266"/>
      <c r="E12" s="267"/>
      <c r="F12" s="72"/>
      <c r="H12" s="73"/>
    </row>
    <row r="13" spans="1:256" x14ac:dyDescent="0.2">
      <c r="B13" s="257" t="s">
        <v>9</v>
      </c>
      <c r="C13" s="258"/>
      <c r="D13" s="266"/>
      <c r="E13" s="267"/>
      <c r="F13" s="72"/>
      <c r="H13" s="73"/>
    </row>
    <row r="14" spans="1:256" x14ac:dyDescent="0.2">
      <c r="B14" s="257" t="s">
        <v>4</v>
      </c>
      <c r="C14" s="258"/>
      <c r="D14" s="266"/>
      <c r="E14" s="267"/>
      <c r="F14" s="72"/>
      <c r="H14" s="73"/>
    </row>
    <row r="15" spans="1:256" x14ac:dyDescent="0.2">
      <c r="B15" s="257" t="s">
        <v>5</v>
      </c>
      <c r="C15" s="258"/>
      <c r="D15" s="266"/>
      <c r="E15" s="267"/>
      <c r="F15" s="72"/>
      <c r="H15" s="73"/>
    </row>
    <row r="16" spans="1:256" x14ac:dyDescent="0.2">
      <c r="B16" s="257" t="s">
        <v>0</v>
      </c>
      <c r="C16" s="258"/>
      <c r="D16" s="266"/>
      <c r="E16" s="267"/>
      <c r="F16" s="72"/>
      <c r="H16" s="73"/>
    </row>
    <row r="17" spans="2:8" x14ac:dyDescent="0.2">
      <c r="B17" s="257" t="s">
        <v>2</v>
      </c>
      <c r="C17" s="258"/>
      <c r="D17" s="266"/>
      <c r="E17" s="267"/>
      <c r="F17" s="72"/>
      <c r="H17" s="73"/>
    </row>
    <row r="18" spans="2:8" x14ac:dyDescent="0.2">
      <c r="B18" s="257" t="s">
        <v>3</v>
      </c>
      <c r="C18" s="258"/>
      <c r="D18" s="266"/>
      <c r="E18" s="267"/>
      <c r="F18" s="72"/>
      <c r="H18" s="73"/>
    </row>
    <row r="19" spans="2:8" x14ac:dyDescent="0.2">
      <c r="B19" s="257" t="s">
        <v>6</v>
      </c>
      <c r="C19" s="258"/>
      <c r="D19" s="266"/>
      <c r="E19" s="267"/>
      <c r="F19" s="72"/>
      <c r="H19" s="73"/>
    </row>
    <row r="20" spans="2:8" x14ac:dyDescent="0.2">
      <c r="B20" s="257" t="s">
        <v>7</v>
      </c>
      <c r="C20" s="258"/>
      <c r="D20" s="266"/>
      <c r="E20" s="267"/>
      <c r="F20" s="72"/>
      <c r="H20" s="73"/>
    </row>
    <row r="21" spans="2:8" ht="13.5" thickBot="1" x14ac:dyDescent="0.25">
      <c r="B21" s="262" t="s">
        <v>89</v>
      </c>
      <c r="C21" s="263"/>
      <c r="D21" s="268"/>
      <c r="E21" s="269"/>
      <c r="F21" s="72"/>
      <c r="H21" s="73"/>
    </row>
    <row r="22" spans="2:8" x14ac:dyDescent="0.2">
      <c r="B22" s="74"/>
      <c r="C22" s="74"/>
      <c r="D22" s="75"/>
      <c r="E22" s="75"/>
      <c r="F22" s="72"/>
      <c r="H22" s="73"/>
    </row>
    <row r="23" spans="2:8" x14ac:dyDescent="0.2">
      <c r="B23" s="75"/>
      <c r="C23" s="75"/>
      <c r="D23" s="75"/>
      <c r="E23" s="75"/>
      <c r="F23" s="75"/>
      <c r="G23" s="75"/>
      <c r="H23" s="73"/>
    </row>
    <row r="24" spans="2:8" ht="19.5" thickBot="1" x14ac:dyDescent="0.35">
      <c r="B24" s="71" t="s">
        <v>118</v>
      </c>
      <c r="C24" s="71"/>
      <c r="E24" s="75"/>
      <c r="F24" s="75"/>
      <c r="G24" s="73"/>
      <c r="H24" s="73"/>
    </row>
    <row r="25" spans="2:8" x14ac:dyDescent="0.2">
      <c r="B25" s="260" t="s">
        <v>25</v>
      </c>
      <c r="C25" s="261"/>
      <c r="D25" s="264"/>
      <c r="E25" s="265"/>
    </row>
    <row r="26" spans="2:8" x14ac:dyDescent="0.2">
      <c r="B26" s="76" t="s">
        <v>34</v>
      </c>
      <c r="C26" s="77"/>
      <c r="D26" s="266"/>
      <c r="E26" s="267"/>
    </row>
    <row r="27" spans="2:8" x14ac:dyDescent="0.2">
      <c r="B27" s="257" t="s">
        <v>16</v>
      </c>
      <c r="C27" s="258"/>
      <c r="D27" s="266"/>
      <c r="E27" s="267"/>
    </row>
    <row r="28" spans="2:8" x14ac:dyDescent="0.2">
      <c r="B28" s="257" t="s">
        <v>17</v>
      </c>
      <c r="C28" s="258"/>
      <c r="D28" s="266"/>
      <c r="E28" s="267"/>
    </row>
    <row r="29" spans="2:8" x14ac:dyDescent="0.2">
      <c r="B29" s="257" t="s">
        <v>4</v>
      </c>
      <c r="C29" s="258"/>
      <c r="D29" s="266"/>
      <c r="E29" s="267"/>
    </row>
    <row r="30" spans="2:8" x14ac:dyDescent="0.2">
      <c r="B30" s="257" t="s">
        <v>5</v>
      </c>
      <c r="C30" s="258"/>
      <c r="D30" s="266"/>
      <c r="E30" s="267"/>
    </row>
    <row r="31" spans="2:8" x14ac:dyDescent="0.2">
      <c r="B31" s="257" t="s">
        <v>20</v>
      </c>
      <c r="C31" s="258"/>
      <c r="D31" s="266"/>
      <c r="E31" s="267"/>
    </row>
    <row r="32" spans="2:8" x14ac:dyDescent="0.2">
      <c r="B32" s="257" t="s">
        <v>2</v>
      </c>
      <c r="C32" s="258"/>
      <c r="D32" s="266"/>
      <c r="E32" s="267"/>
    </row>
    <row r="33" spans="2:6" x14ac:dyDescent="0.2">
      <c r="B33" s="257" t="s">
        <v>3</v>
      </c>
      <c r="C33" s="258"/>
      <c r="D33" s="266"/>
      <c r="E33" s="267"/>
      <c r="F33" s="73"/>
    </row>
    <row r="34" spans="2:6" x14ac:dyDescent="0.2">
      <c r="B34" s="257" t="s">
        <v>6</v>
      </c>
      <c r="C34" s="258"/>
      <c r="D34" s="266"/>
      <c r="E34" s="267"/>
    </row>
    <row r="35" spans="2:6" x14ac:dyDescent="0.2">
      <c r="B35" s="257" t="s">
        <v>7</v>
      </c>
      <c r="C35" s="258"/>
      <c r="D35" s="266"/>
      <c r="E35" s="267"/>
    </row>
    <row r="36" spans="2:6" x14ac:dyDescent="0.2">
      <c r="B36" s="257" t="s">
        <v>21</v>
      </c>
      <c r="C36" s="258"/>
      <c r="D36" s="266"/>
      <c r="E36" s="267"/>
    </row>
    <row r="37" spans="2:6" ht="13.5" thickBot="1" x14ac:dyDescent="0.25">
      <c r="B37" s="262" t="s">
        <v>89</v>
      </c>
      <c r="C37" s="263"/>
      <c r="D37" s="268"/>
      <c r="E37" s="269"/>
    </row>
    <row r="38" spans="2:6" x14ac:dyDescent="0.2"/>
    <row r="39" spans="2:6" x14ac:dyDescent="0.2"/>
    <row r="40" spans="2:6" x14ac:dyDescent="0.2"/>
    <row r="41" spans="2:6" x14ac:dyDescent="0.2"/>
    <row r="42" spans="2:6" x14ac:dyDescent="0.2"/>
    <row r="43" spans="2:6" x14ac:dyDescent="0.2"/>
    <row r="44" spans="2:6" x14ac:dyDescent="0.2"/>
    <row r="45" spans="2:6" x14ac:dyDescent="0.2"/>
    <row r="46" spans="2:6" x14ac:dyDescent="0.2"/>
    <row r="47" spans="2:6" x14ac:dyDescent="0.2"/>
    <row r="48" spans="2:6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F2F" sheet="1" objects="1" scenarios="1"/>
  <mergeCells count="49">
    <mergeCell ref="B34:C34"/>
    <mergeCell ref="B35:C35"/>
    <mergeCell ref="B36:C36"/>
    <mergeCell ref="B37:C37"/>
    <mergeCell ref="D36:E36"/>
    <mergeCell ref="D37:E37"/>
    <mergeCell ref="D34:E34"/>
    <mergeCell ref="D35:E35"/>
    <mergeCell ref="B25:C25"/>
    <mergeCell ref="B27:C27"/>
    <mergeCell ref="B28:C28"/>
    <mergeCell ref="B29:C29"/>
    <mergeCell ref="B30:C30"/>
    <mergeCell ref="B32:C32"/>
    <mergeCell ref="B33:C33"/>
    <mergeCell ref="D30:E30"/>
    <mergeCell ref="D31:E31"/>
    <mergeCell ref="D32:E32"/>
    <mergeCell ref="D33:E33"/>
    <mergeCell ref="B31:C31"/>
    <mergeCell ref="D25:E25"/>
    <mergeCell ref="D27:E27"/>
    <mergeCell ref="D28:E28"/>
    <mergeCell ref="D29:E29"/>
    <mergeCell ref="D26:E26"/>
    <mergeCell ref="B19:C19"/>
    <mergeCell ref="B20:C20"/>
    <mergeCell ref="B21:C21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:F2"/>
    <mergeCell ref="B15:C15"/>
    <mergeCell ref="B16:C16"/>
    <mergeCell ref="B17:C17"/>
    <mergeCell ref="B18:C18"/>
    <mergeCell ref="B3:E3"/>
    <mergeCell ref="B11:C11"/>
    <mergeCell ref="B12:C12"/>
    <mergeCell ref="B13:C13"/>
    <mergeCell ref="B14:C14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S34"/>
  <sheetViews>
    <sheetView topLeftCell="A4" zoomScale="90" zoomScaleNormal="90" workbookViewId="0">
      <selection activeCell="E13" sqref="E13"/>
    </sheetView>
  </sheetViews>
  <sheetFormatPr defaultColWidth="0" defaultRowHeight="12.75" zeroHeight="1" x14ac:dyDescent="0.2"/>
  <cols>
    <col min="1" max="1" width="3" style="68" customWidth="1"/>
    <col min="2" max="2" width="40.83203125" style="68" customWidth="1"/>
    <col min="3" max="4" width="25.83203125" style="68" customWidth="1"/>
    <col min="5" max="5" width="29.6640625" style="68" customWidth="1"/>
    <col min="6" max="8" width="29.83203125" style="68" customWidth="1"/>
    <col min="9" max="12" width="25.6640625" style="68" customWidth="1"/>
    <col min="13" max="13" width="4.83203125" style="68" customWidth="1"/>
    <col min="14" max="14" width="38.1640625" style="68" hidden="1" customWidth="1"/>
    <col min="15" max="19" width="12" style="68" hidden="1" customWidth="1"/>
    <col min="20" max="16384" width="9.33203125" style="68" hidden="1"/>
  </cols>
  <sheetData>
    <row r="1" spans="1:15" x14ac:dyDescent="0.2"/>
    <row r="2" spans="1:15" ht="25.5" x14ac:dyDescent="0.35">
      <c r="B2" s="271" t="str">
        <f>'Front Page'!A4</f>
        <v>INDICATIVE OFFER</v>
      </c>
      <c r="C2" s="271"/>
      <c r="D2" s="271"/>
      <c r="E2" s="124"/>
      <c r="F2" s="124"/>
      <c r="N2" s="111" t="s">
        <v>18</v>
      </c>
    </row>
    <row r="3" spans="1:15" ht="15" x14ac:dyDescent="0.2">
      <c r="B3" s="270" t="str">
        <f>'Front Page'!A13</f>
        <v>ENERGY EFFICIENCY AGREEMENT</v>
      </c>
      <c r="C3" s="270"/>
      <c r="D3" s="270"/>
      <c r="E3" s="123"/>
      <c r="F3" s="123"/>
      <c r="N3" s="111" t="s">
        <v>90</v>
      </c>
      <c r="O3" s="68" t="s">
        <v>180</v>
      </c>
    </row>
    <row r="4" spans="1:15" x14ac:dyDescent="0.2">
      <c r="N4" s="68" t="s">
        <v>178</v>
      </c>
      <c r="O4" s="68" t="s">
        <v>181</v>
      </c>
    </row>
    <row r="5" spans="1:15" x14ac:dyDescent="0.2">
      <c r="B5" s="69" t="s">
        <v>30</v>
      </c>
      <c r="C5" s="19" t="str">
        <f>IF('Front Page'!F32="","",'Front Page'!F32)</f>
        <v/>
      </c>
      <c r="N5" s="68" t="s">
        <v>179</v>
      </c>
    </row>
    <row r="6" spans="1:15" x14ac:dyDescent="0.2">
      <c r="N6" s="68" t="s">
        <v>181</v>
      </c>
    </row>
    <row r="7" spans="1:15" ht="5.2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5" ht="18.75" x14ac:dyDescent="0.3">
      <c r="B8" s="71" t="s">
        <v>123</v>
      </c>
      <c r="E8" s="210"/>
      <c r="F8" s="209"/>
    </row>
    <row r="9" spans="1:15" ht="19.5" thickBot="1" x14ac:dyDescent="0.35">
      <c r="B9" s="71"/>
    </row>
    <row r="10" spans="1:15" ht="13.5" thickBot="1" x14ac:dyDescent="0.25">
      <c r="B10" s="79" t="s">
        <v>23</v>
      </c>
      <c r="C10" s="272" t="str">
        <f>IF('Contact Information'!D11="","",'Contact Information'!D11)</f>
        <v/>
      </c>
      <c r="D10" s="273"/>
      <c r="E10" s="125"/>
      <c r="F10" s="125"/>
    </row>
    <row r="11" spans="1:15" ht="13.5" thickBot="1" x14ac:dyDescent="0.25">
      <c r="B11" s="80" t="s">
        <v>24</v>
      </c>
      <c r="C11" s="274" t="str">
        <f>IF('Contact Information'!D25="","",'Contact Information'!D25)</f>
        <v/>
      </c>
      <c r="D11" s="275"/>
      <c r="E11" s="125"/>
      <c r="F11" s="125"/>
    </row>
    <row r="12" spans="1:15" ht="19.5" thickBot="1" x14ac:dyDescent="0.35">
      <c r="B12" s="71"/>
      <c r="H12" s="110"/>
    </row>
    <row r="13" spans="1:15" ht="18.75" customHeight="1" thickBot="1" x14ac:dyDescent="0.3">
      <c r="B13" s="81" t="s">
        <v>16</v>
      </c>
      <c r="C13" s="109"/>
      <c r="H13" s="110"/>
    </row>
    <row r="14" spans="1:15" ht="18.75" customHeight="1" thickBot="1" x14ac:dyDescent="0.3">
      <c r="B14" s="82" t="s">
        <v>177</v>
      </c>
      <c r="C14" s="208"/>
      <c r="H14" s="110"/>
    </row>
    <row r="15" spans="1:15" ht="20.25" customHeight="1" thickBot="1" x14ac:dyDescent="0.25">
      <c r="B15" s="82" t="s">
        <v>11</v>
      </c>
      <c r="C15" s="211"/>
      <c r="D15" s="73"/>
    </row>
    <row r="16" spans="1:15" ht="25.5" customHeight="1" thickBot="1" x14ac:dyDescent="0.25">
      <c r="B16" s="82" t="s">
        <v>12</v>
      </c>
      <c r="C16" s="78" t="str">
        <f>IF(C15="","",C15+180)</f>
        <v/>
      </c>
      <c r="D16" s="73"/>
      <c r="E16" s="73"/>
      <c r="F16" s="73"/>
    </row>
    <row r="17" spans="2:12" x14ac:dyDescent="0.2">
      <c r="B17" s="73"/>
      <c r="C17" s="73"/>
      <c r="D17" s="73"/>
      <c r="E17" s="73"/>
      <c r="F17" s="73"/>
    </row>
    <row r="18" spans="2:12" ht="13.5" thickBot="1" x14ac:dyDescent="0.25">
      <c r="B18" s="73"/>
      <c r="C18" s="83" t="s">
        <v>13</v>
      </c>
      <c r="D18" s="83" t="s">
        <v>14</v>
      </c>
      <c r="E18" s="83"/>
      <c r="F18" s="83"/>
    </row>
    <row r="19" spans="2:12" ht="13.5" thickBot="1" x14ac:dyDescent="0.25">
      <c r="B19" s="84" t="s">
        <v>15</v>
      </c>
      <c r="C19" s="4" t="str">
        <f>IF(C15="","",C15)</f>
        <v/>
      </c>
      <c r="D19" s="5" t="str">
        <f>IF(C19="","",C19+(365*4))</f>
        <v/>
      </c>
      <c r="E19" s="126"/>
      <c r="F19" s="126"/>
      <c r="H19" s="107"/>
      <c r="I19" s="107">
        <f>IF(DAY(DATE(YEAR(H$20),3,0))=29,366,365)</f>
        <v>366</v>
      </c>
      <c r="J19" s="107">
        <f t="shared" ref="J19:L19" si="0">IF(DAY(DATE(YEAR(I$20),3,0))=29,366,365)</f>
        <v>366</v>
      </c>
      <c r="K19" s="107">
        <f t="shared" si="0"/>
        <v>365</v>
      </c>
      <c r="L19" s="107">
        <f t="shared" si="0"/>
        <v>365</v>
      </c>
    </row>
    <row r="20" spans="2:12" ht="13.5" thickBot="1" x14ac:dyDescent="0.25">
      <c r="H20" s="108">
        <f>$C$15</f>
        <v>0</v>
      </c>
      <c r="I20" s="108">
        <f>H20+I19</f>
        <v>366</v>
      </c>
      <c r="J20" s="108">
        <f t="shared" ref="J20:L20" si="1">I20+J19</f>
        <v>732</v>
      </c>
      <c r="K20" s="108">
        <f t="shared" si="1"/>
        <v>1097</v>
      </c>
      <c r="L20" s="108">
        <f t="shared" si="1"/>
        <v>1462</v>
      </c>
    </row>
    <row r="21" spans="2:12" ht="26.25" thickBot="1" x14ac:dyDescent="0.25">
      <c r="I21" s="114" t="s">
        <v>92</v>
      </c>
      <c r="J21" s="115" t="s">
        <v>94</v>
      </c>
      <c r="K21" s="115" t="s">
        <v>95</v>
      </c>
      <c r="L21" s="116" t="s">
        <v>96</v>
      </c>
    </row>
    <row r="22" spans="2:12" ht="36" customHeight="1" thickBot="1" x14ac:dyDescent="0.35">
      <c r="B22" s="85"/>
      <c r="C22" s="85"/>
      <c r="I22" s="136" t="str">
        <f>IF($C$15 = "", "", MONTH(H$20) &amp; "/" &amp; DAY(H$20) &amp; "/" &amp; YEAR(H$20) &amp; " - " &amp; MONTH(I$20 - 1) &amp; "/" &amp; DAY(I$20 - 1) &amp; "/" &amp; YEAR(I$20 - 1))</f>
        <v/>
      </c>
      <c r="J22" s="136" t="str">
        <f t="shared" ref="J22:L22" si="2">IF($C$15 = "", "", MONTH(I$20) &amp; "/" &amp; DAY(I$20) &amp; "/" &amp; YEAR(I$20) &amp; " - " &amp; MONTH(J$20 - 1) &amp; "/" &amp; DAY(J$20 - 1) &amp; "/" &amp; YEAR(J$20 - 1))</f>
        <v/>
      </c>
      <c r="K22" s="136" t="str">
        <f t="shared" si="2"/>
        <v/>
      </c>
      <c r="L22" s="136" t="str">
        <f t="shared" si="2"/>
        <v/>
      </c>
    </row>
    <row r="23" spans="2:12" ht="41.25" customHeight="1" thickBot="1" x14ac:dyDescent="0.25">
      <c r="B23" s="86" t="s">
        <v>10</v>
      </c>
      <c r="C23" s="276" t="s">
        <v>101</v>
      </c>
      <c r="D23" s="277"/>
      <c r="E23" s="128" t="s">
        <v>112</v>
      </c>
      <c r="F23" s="128" t="s">
        <v>117</v>
      </c>
      <c r="G23" s="112" t="s">
        <v>93</v>
      </c>
      <c r="H23" s="112" t="s">
        <v>91</v>
      </c>
      <c r="I23" s="133" t="s">
        <v>163</v>
      </c>
      <c r="J23" s="133" t="s">
        <v>164</v>
      </c>
      <c r="K23" s="133" t="s">
        <v>164</v>
      </c>
      <c r="L23" s="133" t="s">
        <v>164</v>
      </c>
    </row>
    <row r="24" spans="2:12" ht="50.25" customHeight="1" x14ac:dyDescent="0.2">
      <c r="B24" s="3"/>
      <c r="C24" s="121"/>
      <c r="D24" s="122"/>
      <c r="E24" s="127"/>
      <c r="F24" s="130"/>
      <c r="G24" s="113"/>
      <c r="H24" s="117" t="str">
        <f>IF(G24="","",G24*0.5)</f>
        <v/>
      </c>
      <c r="I24" s="118" t="str">
        <f>IF(G24="","",G24*0.2)</f>
        <v/>
      </c>
      <c r="J24" s="118" t="str">
        <f>IF(G24="","",G24*0.1)</f>
        <v/>
      </c>
      <c r="K24" s="118" t="str">
        <f>IF(G24="","",G24*0.1)</f>
        <v/>
      </c>
      <c r="L24" s="119" t="str">
        <f>IF(G24="","",G24*0.1)</f>
        <v/>
      </c>
    </row>
    <row r="25" spans="2:12" ht="24" customHeight="1" thickBot="1" x14ac:dyDescent="0.25"/>
    <row r="26" spans="2:12" ht="26.25" thickBot="1" x14ac:dyDescent="0.25">
      <c r="E26" s="112" t="s">
        <v>116</v>
      </c>
      <c r="F26" s="128" t="s">
        <v>174</v>
      </c>
      <c r="G26" s="112" t="s">
        <v>175</v>
      </c>
      <c r="H26" s="112" t="s">
        <v>176</v>
      </c>
    </row>
    <row r="27" spans="2:12" ht="30" customHeight="1" thickBot="1" x14ac:dyDescent="0.25">
      <c r="E27" s="185">
        <f>'Expected Savings'!Z12+'Expected Savings'!Z58+'Expected Savings'!Z103</f>
        <v>0</v>
      </c>
      <c r="F27" s="131">
        <f>'Expected Savings'!Z14+'Expected Savings'!Z60+'Expected Savings'!Z105</f>
        <v>0</v>
      </c>
      <c r="G27" s="132">
        <f>'Expected Savings'!Z15+'Expected Savings'!Z61+'Expected Savings'!Z106</f>
        <v>0</v>
      </c>
      <c r="H27" s="132">
        <f>'Expected Savings'!Z16+'Expected Savings'!Z62+'Expected Savings'!Z107</f>
        <v>0</v>
      </c>
    </row>
    <row r="28" spans="2:12" x14ac:dyDescent="0.2"/>
    <row r="29" spans="2:12" x14ac:dyDescent="0.2"/>
    <row r="30" spans="2:12" x14ac:dyDescent="0.2"/>
    <row r="31" spans="2:12" x14ac:dyDescent="0.2"/>
    <row r="32" spans="2:12" x14ac:dyDescent="0.2"/>
    <row r="33" x14ac:dyDescent="0.2"/>
    <row r="34" x14ac:dyDescent="0.2"/>
  </sheetData>
  <sheetProtection password="CF2F" sheet="1" objects="1" scenarios="1"/>
  <mergeCells count="5">
    <mergeCell ref="B3:D3"/>
    <mergeCell ref="B2:D2"/>
    <mergeCell ref="C10:D10"/>
    <mergeCell ref="C11:D11"/>
    <mergeCell ref="C23:D23"/>
  </mergeCells>
  <phoneticPr fontId="0" type="noConversion"/>
  <dataValidations count="3">
    <dataValidation type="custom" operator="lessThanOrEqual" allowBlank="1" showInputMessage="1" showErrorMessage="1" error="Only offers connecting to Johanna, Santiago and Goleta are eligible to start before 1/1/2018." sqref="C15">
      <formula1>IF(C14="Other",C15&gt;43100,C15&lt;100000)</formula1>
    </dataValidation>
    <dataValidation type="list" allowBlank="1" showInputMessage="1" showErrorMessage="1" sqref="C13">
      <formula1>$N$2:$N$3</formula1>
    </dataValidation>
    <dataValidation type="list" allowBlank="1" showInputMessage="1" showErrorMessage="1" sqref="C14">
      <formula1>IF($C$13="Western LA Basin",$N$4:$N$6,$O$3:$O$4)</formula1>
    </dataValidation>
  </dataValidations>
  <pageMargins left="0.25" right="0.34" top="0.5" bottom="0.37" header="0.5" footer="0.37"/>
  <pageSetup scale="4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C3"/>
  <sheetViews>
    <sheetView workbookViewId="0">
      <selection activeCell="C2" sqref="C2"/>
    </sheetView>
  </sheetViews>
  <sheetFormatPr defaultRowHeight="12.75" x14ac:dyDescent="0.2"/>
  <cols>
    <col min="2" max="2" width="15.83203125" bestFit="1" customWidth="1"/>
    <col min="3" max="3" width="18.6640625" bestFit="1" customWidth="1"/>
  </cols>
  <sheetData>
    <row r="2" spans="1:3" x14ac:dyDescent="0.2">
      <c r="A2">
        <v>1.4</v>
      </c>
      <c r="B2" s="1" t="s">
        <v>16</v>
      </c>
      <c r="C2" s="1" t="s">
        <v>18</v>
      </c>
    </row>
    <row r="3" spans="1:3" x14ac:dyDescent="0.2">
      <c r="C3" s="1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390"/>
  <sheetViews>
    <sheetView zoomScaleNormal="100" workbookViewId="0">
      <pane xSplit="2" ySplit="14" topLeftCell="C42" activePane="bottomRight" state="frozen"/>
      <selection sqref="A1:I1"/>
      <selection pane="topRight" sqref="A1:I1"/>
      <selection pane="bottomLeft" sqref="A1:I1"/>
      <selection pane="bottomRight" activeCell="K51" sqref="K51"/>
    </sheetView>
  </sheetViews>
  <sheetFormatPr defaultColWidth="0" defaultRowHeight="12.75" zeroHeight="1" x14ac:dyDescent="0.2"/>
  <cols>
    <col min="1" max="1" width="4.6640625" style="51" customWidth="1"/>
    <col min="2" max="2" width="31.6640625" style="51" customWidth="1"/>
    <col min="3" max="29" width="9.33203125" style="51" customWidth="1"/>
    <col min="30" max="30" width="31.83203125" style="51" customWidth="1"/>
    <col min="31" max="56" width="9.33203125" style="51" customWidth="1"/>
    <col min="57" max="57" width="9.33203125" style="51" hidden="1" customWidth="1"/>
    <col min="58" max="58" width="10.5" style="51" hidden="1" customWidth="1"/>
    <col min="59" max="16384" width="9.33203125" style="51" hidden="1"/>
  </cols>
  <sheetData>
    <row r="1" spans="1:56" ht="13.5" thickBo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</row>
    <row r="2" spans="1:56" ht="13.5" thickBot="1" x14ac:dyDescent="0.25">
      <c r="A2" s="68"/>
      <c r="B2" s="280" t="str">
        <f>'Front Page'!A4</f>
        <v>INDICATIVE OFFER</v>
      </c>
      <c r="C2" s="281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</row>
    <row r="3" spans="1:56" ht="13.5" thickBot="1" x14ac:dyDescent="0.25">
      <c r="A3" s="68"/>
      <c r="B3" s="280" t="str">
        <f>'Front Page'!A13</f>
        <v>ENERGY EFFICIENCY AGREEMENT</v>
      </c>
      <c r="C3" s="281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</row>
    <row r="4" spans="1:56" ht="13.5" thickBot="1" x14ac:dyDescent="0.25">
      <c r="A4" s="68"/>
      <c r="B4" s="282" t="s">
        <v>125</v>
      </c>
      <c r="C4" s="283"/>
      <c r="D4" s="280" t="str">
        <f>IF('Contact Information'!D25="","",'Contact Information'!D25)</f>
        <v/>
      </c>
      <c r="E4" s="284"/>
      <c r="F4" s="284"/>
      <c r="G4" s="281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</row>
    <row r="5" spans="1:56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</row>
    <row r="6" spans="1:56" ht="13.5" thickBot="1" x14ac:dyDescent="0.25">
      <c r="A6" s="68"/>
      <c r="B6" s="87" t="s">
        <v>63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</row>
    <row r="7" spans="1:56" ht="24.75" customHeight="1" x14ac:dyDescent="0.2">
      <c r="A7" s="68"/>
      <c r="B7" s="285" t="s">
        <v>124</v>
      </c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88"/>
      <c r="Q7" s="88"/>
      <c r="R7" s="89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</row>
    <row r="8" spans="1:56" x14ac:dyDescent="0.2">
      <c r="A8" s="68"/>
      <c r="B8" s="9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2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</row>
    <row r="9" spans="1:56" ht="140.25" customHeight="1" thickBot="1" x14ac:dyDescent="0.25">
      <c r="A9" s="68"/>
      <c r="B9" s="289" t="s">
        <v>161</v>
      </c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93"/>
      <c r="Q9" s="93"/>
      <c r="R9" s="94"/>
      <c r="S9" s="90"/>
      <c r="T9" s="90"/>
      <c r="U9" s="90"/>
      <c r="V9" s="90"/>
      <c r="W9" s="90"/>
      <c r="X9" s="90"/>
      <c r="Y9" s="90"/>
      <c r="Z9" s="90"/>
      <c r="AA9" s="90"/>
      <c r="AB9" s="68"/>
      <c r="AC9" s="68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</row>
    <row r="10" spans="1:56" x14ac:dyDescent="0.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</row>
    <row r="11" spans="1:56" x14ac:dyDescent="0.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</row>
    <row r="12" spans="1:56" ht="15.75" x14ac:dyDescent="0.25">
      <c r="A12" s="68"/>
      <c r="B12" s="95" t="s">
        <v>115</v>
      </c>
      <c r="C12" s="96"/>
      <c r="D12" s="96"/>
      <c r="E12" s="96"/>
      <c r="F12" s="97"/>
      <c r="G12" s="72"/>
      <c r="H12" s="69" t="s">
        <v>30</v>
      </c>
      <c r="I12" s="72"/>
      <c r="J12" s="287" t="str">
        <f>IF('Front Page'!F32="","",'Front Page'!F32)</f>
        <v/>
      </c>
      <c r="K12" s="288"/>
      <c r="L12" s="72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95" t="s">
        <v>114</v>
      </c>
      <c r="AE12" s="68"/>
      <c r="AF12" s="68"/>
      <c r="AG12" s="68"/>
      <c r="AH12" s="68"/>
      <c r="AI12" s="68"/>
      <c r="AJ12" s="69" t="s">
        <v>30</v>
      </c>
      <c r="AK12" s="68"/>
      <c r="AL12" s="287" t="str">
        <f>IF('Front Page'!F32="","",'Front Page'!F32)</f>
        <v/>
      </c>
      <c r="AM12" s="288"/>
      <c r="AN12" s="68"/>
      <c r="AO12" s="129" t="s">
        <v>113</v>
      </c>
      <c r="AP12" s="129"/>
      <c r="AQ12" s="129"/>
      <c r="AR12" s="129"/>
      <c r="AS12" s="129"/>
      <c r="AT12" s="129"/>
      <c r="AU12" s="278" t="str">
        <f>IF('Project Information'!F24="","",'Project Information'!F24)</f>
        <v/>
      </c>
      <c r="AV12" s="279"/>
      <c r="AW12" s="68"/>
      <c r="AX12" s="68"/>
      <c r="AY12" s="68"/>
      <c r="AZ12" s="68"/>
      <c r="BA12" s="68"/>
      <c r="BB12" s="68"/>
      <c r="BC12" s="68"/>
      <c r="BD12" s="68"/>
    </row>
    <row r="13" spans="1:56" ht="13.5" thickBot="1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</row>
    <row r="14" spans="1:56" ht="38.25" customHeight="1" thickBot="1" x14ac:dyDescent="0.25">
      <c r="B14" s="98" t="s">
        <v>64</v>
      </c>
      <c r="C14" s="99" t="s">
        <v>37</v>
      </c>
      <c r="D14" s="100" t="s">
        <v>38</v>
      </c>
      <c r="E14" s="100" t="s">
        <v>39</v>
      </c>
      <c r="F14" s="100" t="s">
        <v>40</v>
      </c>
      <c r="G14" s="100" t="s">
        <v>41</v>
      </c>
      <c r="H14" s="100" t="s">
        <v>42</v>
      </c>
      <c r="I14" s="100" t="s">
        <v>43</v>
      </c>
      <c r="J14" s="100" t="s">
        <v>44</v>
      </c>
      <c r="K14" s="100" t="s">
        <v>45</v>
      </c>
      <c r="L14" s="100" t="s">
        <v>46</v>
      </c>
      <c r="M14" s="100" t="s">
        <v>47</v>
      </c>
      <c r="N14" s="100" t="s">
        <v>48</v>
      </c>
      <c r="O14" s="100" t="s">
        <v>49</v>
      </c>
      <c r="P14" s="100" t="s">
        <v>50</v>
      </c>
      <c r="Q14" s="100" t="s">
        <v>51</v>
      </c>
      <c r="R14" s="100" t="s">
        <v>52</v>
      </c>
      <c r="S14" s="100" t="s">
        <v>53</v>
      </c>
      <c r="T14" s="100" t="s">
        <v>54</v>
      </c>
      <c r="U14" s="100" t="s">
        <v>55</v>
      </c>
      <c r="V14" s="100" t="s">
        <v>56</v>
      </c>
      <c r="W14" s="100" t="s">
        <v>57</v>
      </c>
      <c r="X14" s="100" t="s">
        <v>58</v>
      </c>
      <c r="Y14" s="100" t="s">
        <v>59</v>
      </c>
      <c r="Z14" s="101" t="s">
        <v>60</v>
      </c>
      <c r="AA14" s="98" t="s">
        <v>66</v>
      </c>
      <c r="AB14" s="68"/>
      <c r="AC14" s="68"/>
      <c r="AD14" s="98" t="s">
        <v>65</v>
      </c>
      <c r="AE14" s="99" t="s">
        <v>37</v>
      </c>
      <c r="AF14" s="100" t="s">
        <v>38</v>
      </c>
      <c r="AG14" s="100" t="s">
        <v>39</v>
      </c>
      <c r="AH14" s="100" t="s">
        <v>40</v>
      </c>
      <c r="AI14" s="100" t="s">
        <v>41</v>
      </c>
      <c r="AJ14" s="100" t="s">
        <v>42</v>
      </c>
      <c r="AK14" s="100" t="s">
        <v>43</v>
      </c>
      <c r="AL14" s="100" t="s">
        <v>44</v>
      </c>
      <c r="AM14" s="100" t="s">
        <v>45</v>
      </c>
      <c r="AN14" s="100" t="s">
        <v>46</v>
      </c>
      <c r="AO14" s="100" t="s">
        <v>47</v>
      </c>
      <c r="AP14" s="100" t="s">
        <v>48</v>
      </c>
      <c r="AQ14" s="100" t="s">
        <v>49</v>
      </c>
      <c r="AR14" s="100" t="s">
        <v>50</v>
      </c>
      <c r="AS14" s="100" t="s">
        <v>51</v>
      </c>
      <c r="AT14" s="100" t="s">
        <v>52</v>
      </c>
      <c r="AU14" s="100" t="s">
        <v>53</v>
      </c>
      <c r="AV14" s="100" t="s">
        <v>54</v>
      </c>
      <c r="AW14" s="100" t="s">
        <v>55</v>
      </c>
      <c r="AX14" s="100" t="s">
        <v>56</v>
      </c>
      <c r="AY14" s="100" t="s">
        <v>57</v>
      </c>
      <c r="AZ14" s="100" t="s">
        <v>58</v>
      </c>
      <c r="BA14" s="100" t="s">
        <v>59</v>
      </c>
      <c r="BB14" s="101" t="s">
        <v>60</v>
      </c>
      <c r="BC14" s="98" t="s">
        <v>66</v>
      </c>
      <c r="BD14" s="68"/>
    </row>
    <row r="15" spans="1:56" x14ac:dyDescent="0.2">
      <c r="A15" s="68"/>
      <c r="B15" s="102">
        <v>36892</v>
      </c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6"/>
      <c r="AA15" s="16">
        <f>SUM(C15:Z15)</f>
        <v>0</v>
      </c>
      <c r="AB15" s="68"/>
      <c r="AC15" s="68"/>
      <c r="AD15" s="102">
        <v>36892</v>
      </c>
      <c r="AE15" s="7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6"/>
      <c r="BC15" s="16">
        <f>SUM(AE15:BB15)</f>
        <v>0</v>
      </c>
      <c r="BD15" s="68"/>
    </row>
    <row r="16" spans="1:56" x14ac:dyDescent="0.2">
      <c r="A16" s="68"/>
      <c r="B16" s="103">
        <v>36893</v>
      </c>
      <c r="C16" s="12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4"/>
      <c r="AA16" s="17">
        <f t="shared" ref="AA16:AA79" si="0">SUM(C16:Z16)</f>
        <v>0</v>
      </c>
      <c r="AB16" s="68"/>
      <c r="AC16" s="68"/>
      <c r="AD16" s="103">
        <v>36893</v>
      </c>
      <c r="AE16" s="12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14"/>
      <c r="BC16" s="17">
        <f t="shared" ref="BC16:BC79" si="1">SUM(AE16:BB16)</f>
        <v>0</v>
      </c>
      <c r="BD16" s="68"/>
    </row>
    <row r="17" spans="1:56" x14ac:dyDescent="0.2">
      <c r="A17" s="68"/>
      <c r="B17" s="103">
        <v>36894</v>
      </c>
      <c r="C17" s="12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4"/>
      <c r="AA17" s="17">
        <f t="shared" si="0"/>
        <v>0</v>
      </c>
      <c r="AB17" s="68"/>
      <c r="AC17" s="68"/>
      <c r="AD17" s="103">
        <v>36894</v>
      </c>
      <c r="AE17" s="12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14"/>
      <c r="BC17" s="17">
        <f t="shared" si="1"/>
        <v>0</v>
      </c>
      <c r="BD17" s="68"/>
    </row>
    <row r="18" spans="1:56" x14ac:dyDescent="0.2">
      <c r="A18" s="68"/>
      <c r="B18" s="103">
        <v>36895</v>
      </c>
      <c r="C18" s="12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4"/>
      <c r="AA18" s="17">
        <f t="shared" si="0"/>
        <v>0</v>
      </c>
      <c r="AB18" s="68"/>
      <c r="AC18" s="68"/>
      <c r="AD18" s="103">
        <v>36895</v>
      </c>
      <c r="AE18" s="12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14"/>
      <c r="BC18" s="17">
        <f t="shared" si="1"/>
        <v>0</v>
      </c>
      <c r="BD18" s="68"/>
    </row>
    <row r="19" spans="1:56" x14ac:dyDescent="0.2">
      <c r="A19" s="68"/>
      <c r="B19" s="103">
        <v>36896</v>
      </c>
      <c r="C19" s="12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4"/>
      <c r="AA19" s="17">
        <f t="shared" si="0"/>
        <v>0</v>
      </c>
      <c r="AB19" s="68"/>
      <c r="AC19" s="68"/>
      <c r="AD19" s="103">
        <v>36896</v>
      </c>
      <c r="AE19" s="12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14"/>
      <c r="BC19" s="17">
        <f t="shared" si="1"/>
        <v>0</v>
      </c>
      <c r="BD19" s="68"/>
    </row>
    <row r="20" spans="1:56" x14ac:dyDescent="0.2">
      <c r="A20" s="68"/>
      <c r="B20" s="103">
        <v>36897</v>
      </c>
      <c r="C20" s="12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4"/>
      <c r="AA20" s="17">
        <f t="shared" si="0"/>
        <v>0</v>
      </c>
      <c r="AB20" s="68"/>
      <c r="AC20" s="68"/>
      <c r="AD20" s="103">
        <v>36897</v>
      </c>
      <c r="AE20" s="12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14"/>
      <c r="BC20" s="17">
        <f t="shared" si="1"/>
        <v>0</v>
      </c>
      <c r="BD20" s="68"/>
    </row>
    <row r="21" spans="1:56" x14ac:dyDescent="0.2">
      <c r="A21" s="68"/>
      <c r="B21" s="103">
        <v>36898</v>
      </c>
      <c r="C21" s="12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14"/>
      <c r="AA21" s="17">
        <f t="shared" si="0"/>
        <v>0</v>
      </c>
      <c r="AB21" s="68"/>
      <c r="AC21" s="68"/>
      <c r="AD21" s="103">
        <v>36898</v>
      </c>
      <c r="AE21" s="12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14"/>
      <c r="BC21" s="17">
        <f t="shared" si="1"/>
        <v>0</v>
      </c>
      <c r="BD21" s="68"/>
    </row>
    <row r="22" spans="1:56" x14ac:dyDescent="0.2">
      <c r="A22" s="68"/>
      <c r="B22" s="103">
        <v>36899</v>
      </c>
      <c r="C22" s="1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14"/>
      <c r="AA22" s="17">
        <f t="shared" si="0"/>
        <v>0</v>
      </c>
      <c r="AB22" s="68"/>
      <c r="AC22" s="68"/>
      <c r="AD22" s="103">
        <v>36899</v>
      </c>
      <c r="AE22" s="12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14"/>
      <c r="BC22" s="17">
        <f t="shared" si="1"/>
        <v>0</v>
      </c>
      <c r="BD22" s="68"/>
    </row>
    <row r="23" spans="1:56" x14ac:dyDescent="0.2">
      <c r="A23" s="68"/>
      <c r="B23" s="103">
        <v>36900</v>
      </c>
      <c r="C23" s="1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4"/>
      <c r="AA23" s="17">
        <f t="shared" si="0"/>
        <v>0</v>
      </c>
      <c r="AB23" s="68"/>
      <c r="AC23" s="68"/>
      <c r="AD23" s="103">
        <v>36900</v>
      </c>
      <c r="AE23" s="12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14"/>
      <c r="BC23" s="17">
        <f t="shared" si="1"/>
        <v>0</v>
      </c>
      <c r="BD23" s="68"/>
    </row>
    <row r="24" spans="1:56" x14ac:dyDescent="0.2">
      <c r="A24" s="68"/>
      <c r="B24" s="103">
        <v>36901</v>
      </c>
      <c r="C24" s="12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4"/>
      <c r="AA24" s="17">
        <f t="shared" si="0"/>
        <v>0</v>
      </c>
      <c r="AB24" s="68"/>
      <c r="AC24" s="68"/>
      <c r="AD24" s="103">
        <v>36901</v>
      </c>
      <c r="AE24" s="12"/>
      <c r="AF24" s="8"/>
      <c r="AG24" s="8"/>
      <c r="AH24" s="9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14"/>
      <c r="BC24" s="17">
        <f t="shared" si="1"/>
        <v>0</v>
      </c>
      <c r="BD24" s="68"/>
    </row>
    <row r="25" spans="1:56" x14ac:dyDescent="0.2">
      <c r="A25" s="68"/>
      <c r="B25" s="103">
        <v>36902</v>
      </c>
      <c r="C25" s="12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4"/>
      <c r="AA25" s="17">
        <f t="shared" si="0"/>
        <v>0</v>
      </c>
      <c r="AB25" s="68"/>
      <c r="AC25" s="68"/>
      <c r="AD25" s="103">
        <v>36902</v>
      </c>
      <c r="AE25" s="12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14"/>
      <c r="BC25" s="17">
        <f t="shared" si="1"/>
        <v>0</v>
      </c>
      <c r="BD25" s="68"/>
    </row>
    <row r="26" spans="1:56" x14ac:dyDescent="0.2">
      <c r="A26" s="68"/>
      <c r="B26" s="103">
        <v>36903</v>
      </c>
      <c r="C26" s="12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4"/>
      <c r="AA26" s="17">
        <f t="shared" si="0"/>
        <v>0</v>
      </c>
      <c r="AB26" s="68"/>
      <c r="AC26" s="68"/>
      <c r="AD26" s="103">
        <v>36903</v>
      </c>
      <c r="AE26" s="12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14"/>
      <c r="BC26" s="17">
        <f t="shared" si="1"/>
        <v>0</v>
      </c>
      <c r="BD26" s="68"/>
    </row>
    <row r="27" spans="1:56" x14ac:dyDescent="0.2">
      <c r="A27" s="68"/>
      <c r="B27" s="103">
        <v>36904</v>
      </c>
      <c r="C27" s="1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14"/>
      <c r="AA27" s="17">
        <f t="shared" si="0"/>
        <v>0</v>
      </c>
      <c r="AB27" s="68"/>
      <c r="AC27" s="68"/>
      <c r="AD27" s="103">
        <v>36904</v>
      </c>
      <c r="AE27" s="12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14"/>
      <c r="BC27" s="17">
        <f t="shared" si="1"/>
        <v>0</v>
      </c>
      <c r="BD27" s="68"/>
    </row>
    <row r="28" spans="1:56" x14ac:dyDescent="0.2">
      <c r="A28" s="68"/>
      <c r="B28" s="103">
        <v>36905</v>
      </c>
      <c r="C28" s="1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4"/>
      <c r="AA28" s="17">
        <f t="shared" si="0"/>
        <v>0</v>
      </c>
      <c r="AB28" s="68"/>
      <c r="AC28" s="68"/>
      <c r="AD28" s="103">
        <v>36905</v>
      </c>
      <c r="AE28" s="12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14"/>
      <c r="BC28" s="17">
        <f t="shared" si="1"/>
        <v>0</v>
      </c>
      <c r="BD28" s="68"/>
    </row>
    <row r="29" spans="1:56" x14ac:dyDescent="0.2">
      <c r="A29" s="68"/>
      <c r="B29" s="103">
        <v>36906</v>
      </c>
      <c r="C29" s="12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4"/>
      <c r="AA29" s="17">
        <f t="shared" si="0"/>
        <v>0</v>
      </c>
      <c r="AB29" s="68"/>
      <c r="AC29" s="68"/>
      <c r="AD29" s="103">
        <v>36906</v>
      </c>
      <c r="AE29" s="12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14"/>
      <c r="BC29" s="17">
        <f t="shared" si="1"/>
        <v>0</v>
      </c>
      <c r="BD29" s="68"/>
    </row>
    <row r="30" spans="1:56" x14ac:dyDescent="0.2">
      <c r="A30" s="68"/>
      <c r="B30" s="103">
        <v>36907</v>
      </c>
      <c r="C30" s="1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14"/>
      <c r="AA30" s="17">
        <f t="shared" si="0"/>
        <v>0</v>
      </c>
      <c r="AB30" s="68"/>
      <c r="AC30" s="68"/>
      <c r="AD30" s="103">
        <v>36907</v>
      </c>
      <c r="AE30" s="12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14"/>
      <c r="BC30" s="17">
        <f t="shared" si="1"/>
        <v>0</v>
      </c>
      <c r="BD30" s="68"/>
    </row>
    <row r="31" spans="1:56" x14ac:dyDescent="0.2">
      <c r="A31" s="68"/>
      <c r="B31" s="103">
        <v>36908</v>
      </c>
      <c r="C31" s="12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14"/>
      <c r="AA31" s="17">
        <f t="shared" si="0"/>
        <v>0</v>
      </c>
      <c r="AB31" s="68"/>
      <c r="AC31" s="68"/>
      <c r="AD31" s="103">
        <v>36908</v>
      </c>
      <c r="AE31" s="12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14"/>
      <c r="BC31" s="17">
        <f t="shared" si="1"/>
        <v>0</v>
      </c>
      <c r="BD31" s="68"/>
    </row>
    <row r="32" spans="1:56" x14ac:dyDescent="0.2">
      <c r="A32" s="68"/>
      <c r="B32" s="103">
        <v>36909</v>
      </c>
      <c r="C32" s="1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14"/>
      <c r="AA32" s="17">
        <f t="shared" si="0"/>
        <v>0</v>
      </c>
      <c r="AB32" s="68"/>
      <c r="AC32" s="68"/>
      <c r="AD32" s="103">
        <v>36909</v>
      </c>
      <c r="AE32" s="12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14"/>
      <c r="BC32" s="17">
        <f t="shared" si="1"/>
        <v>0</v>
      </c>
      <c r="BD32" s="68"/>
    </row>
    <row r="33" spans="1:56" x14ac:dyDescent="0.2">
      <c r="A33" s="68"/>
      <c r="B33" s="103">
        <v>36910</v>
      </c>
      <c r="C33" s="12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4"/>
      <c r="AA33" s="17">
        <f t="shared" si="0"/>
        <v>0</v>
      </c>
      <c r="AB33" s="68"/>
      <c r="AC33" s="68"/>
      <c r="AD33" s="103">
        <v>36910</v>
      </c>
      <c r="AE33" s="12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14"/>
      <c r="BC33" s="17">
        <f t="shared" si="1"/>
        <v>0</v>
      </c>
      <c r="BD33" s="68"/>
    </row>
    <row r="34" spans="1:56" x14ac:dyDescent="0.2">
      <c r="A34" s="68"/>
      <c r="B34" s="103">
        <v>36911</v>
      </c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4"/>
      <c r="AA34" s="17">
        <f t="shared" si="0"/>
        <v>0</v>
      </c>
      <c r="AB34" s="68"/>
      <c r="AC34" s="68"/>
      <c r="AD34" s="103">
        <v>36911</v>
      </c>
      <c r="AE34" s="12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14"/>
      <c r="BC34" s="17">
        <f t="shared" si="1"/>
        <v>0</v>
      </c>
      <c r="BD34" s="68"/>
    </row>
    <row r="35" spans="1:56" x14ac:dyDescent="0.2">
      <c r="A35" s="68"/>
      <c r="B35" s="103">
        <v>36912</v>
      </c>
      <c r="C35" s="12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4"/>
      <c r="AA35" s="17">
        <f t="shared" si="0"/>
        <v>0</v>
      </c>
      <c r="AB35" s="68"/>
      <c r="AC35" s="68"/>
      <c r="AD35" s="103">
        <v>36912</v>
      </c>
      <c r="AE35" s="12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14"/>
      <c r="BC35" s="17">
        <f t="shared" si="1"/>
        <v>0</v>
      </c>
      <c r="BD35" s="68"/>
    </row>
    <row r="36" spans="1:56" x14ac:dyDescent="0.2">
      <c r="A36" s="68"/>
      <c r="B36" s="103">
        <v>36913</v>
      </c>
      <c r="C36" s="1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4"/>
      <c r="AA36" s="17">
        <f t="shared" si="0"/>
        <v>0</v>
      </c>
      <c r="AB36" s="68"/>
      <c r="AC36" s="68"/>
      <c r="AD36" s="103">
        <v>36913</v>
      </c>
      <c r="AE36" s="12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14"/>
      <c r="BC36" s="17">
        <f t="shared" si="1"/>
        <v>0</v>
      </c>
      <c r="BD36" s="68"/>
    </row>
    <row r="37" spans="1:56" x14ac:dyDescent="0.2">
      <c r="A37" s="68"/>
      <c r="B37" s="103">
        <v>36914</v>
      </c>
      <c r="C37" s="12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14"/>
      <c r="AA37" s="17">
        <f t="shared" si="0"/>
        <v>0</v>
      </c>
      <c r="AB37" s="68"/>
      <c r="AC37" s="68"/>
      <c r="AD37" s="103">
        <v>36914</v>
      </c>
      <c r="AE37" s="12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14"/>
      <c r="BC37" s="17">
        <f t="shared" si="1"/>
        <v>0</v>
      </c>
      <c r="BD37" s="68"/>
    </row>
    <row r="38" spans="1:56" x14ac:dyDescent="0.2">
      <c r="A38" s="68"/>
      <c r="B38" s="103">
        <v>36915</v>
      </c>
      <c r="C38" s="1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4"/>
      <c r="AA38" s="17">
        <f t="shared" si="0"/>
        <v>0</v>
      </c>
      <c r="AB38" s="68"/>
      <c r="AC38" s="68"/>
      <c r="AD38" s="103">
        <v>36915</v>
      </c>
      <c r="AE38" s="12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14"/>
      <c r="BC38" s="17">
        <f t="shared" si="1"/>
        <v>0</v>
      </c>
      <c r="BD38" s="68"/>
    </row>
    <row r="39" spans="1:56" x14ac:dyDescent="0.2">
      <c r="A39" s="68"/>
      <c r="B39" s="103">
        <v>36916</v>
      </c>
      <c r="C39" s="12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4"/>
      <c r="AA39" s="17">
        <f t="shared" si="0"/>
        <v>0</v>
      </c>
      <c r="AB39" s="68"/>
      <c r="AC39" s="68"/>
      <c r="AD39" s="103">
        <v>36916</v>
      </c>
      <c r="AE39" s="12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14"/>
      <c r="BC39" s="17">
        <f t="shared" si="1"/>
        <v>0</v>
      </c>
      <c r="BD39" s="68"/>
    </row>
    <row r="40" spans="1:56" x14ac:dyDescent="0.2">
      <c r="A40" s="68"/>
      <c r="B40" s="103">
        <v>36917</v>
      </c>
      <c r="C40" s="12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4"/>
      <c r="AA40" s="17">
        <f t="shared" si="0"/>
        <v>0</v>
      </c>
      <c r="AB40" s="68"/>
      <c r="AC40" s="68"/>
      <c r="AD40" s="103">
        <v>36917</v>
      </c>
      <c r="AE40" s="12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14"/>
      <c r="BC40" s="17">
        <f t="shared" si="1"/>
        <v>0</v>
      </c>
      <c r="BD40" s="68"/>
    </row>
    <row r="41" spans="1:56" x14ac:dyDescent="0.2">
      <c r="A41" s="68"/>
      <c r="B41" s="103">
        <v>36918</v>
      </c>
      <c r="C41" s="1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4"/>
      <c r="AA41" s="17">
        <f t="shared" si="0"/>
        <v>0</v>
      </c>
      <c r="AB41" s="68"/>
      <c r="AC41" s="68"/>
      <c r="AD41" s="103">
        <v>36918</v>
      </c>
      <c r="AE41" s="12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14"/>
      <c r="BC41" s="17">
        <f t="shared" si="1"/>
        <v>0</v>
      </c>
      <c r="BD41" s="68"/>
    </row>
    <row r="42" spans="1:56" x14ac:dyDescent="0.2">
      <c r="A42" s="68"/>
      <c r="B42" s="103">
        <v>36919</v>
      </c>
      <c r="C42" s="12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4"/>
      <c r="AA42" s="17">
        <f t="shared" si="0"/>
        <v>0</v>
      </c>
      <c r="AB42" s="68"/>
      <c r="AC42" s="68"/>
      <c r="AD42" s="103">
        <v>36919</v>
      </c>
      <c r="AE42" s="12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14"/>
      <c r="BC42" s="17">
        <f t="shared" si="1"/>
        <v>0</v>
      </c>
      <c r="BD42" s="68"/>
    </row>
    <row r="43" spans="1:56" x14ac:dyDescent="0.2">
      <c r="A43" s="68"/>
      <c r="B43" s="103">
        <v>36920</v>
      </c>
      <c r="C43" s="12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14"/>
      <c r="AA43" s="17">
        <f t="shared" si="0"/>
        <v>0</v>
      </c>
      <c r="AB43" s="68"/>
      <c r="AC43" s="68"/>
      <c r="AD43" s="103">
        <v>36920</v>
      </c>
      <c r="AE43" s="12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14"/>
      <c r="BC43" s="17">
        <f t="shared" si="1"/>
        <v>0</v>
      </c>
      <c r="BD43" s="68"/>
    </row>
    <row r="44" spans="1:56" x14ac:dyDescent="0.2">
      <c r="A44" s="68"/>
      <c r="B44" s="103">
        <v>36921</v>
      </c>
      <c r="C44" s="12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4"/>
      <c r="AA44" s="17">
        <f t="shared" si="0"/>
        <v>0</v>
      </c>
      <c r="AB44" s="68"/>
      <c r="AC44" s="68"/>
      <c r="AD44" s="103">
        <v>36921</v>
      </c>
      <c r="AE44" s="12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14"/>
      <c r="BC44" s="17">
        <f t="shared" si="1"/>
        <v>0</v>
      </c>
      <c r="BD44" s="68"/>
    </row>
    <row r="45" spans="1:56" ht="13.5" thickBot="1" x14ac:dyDescent="0.25">
      <c r="A45" s="68"/>
      <c r="B45" s="104">
        <v>36922</v>
      </c>
      <c r="C45" s="13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5"/>
      <c r="AA45" s="18">
        <f t="shared" si="0"/>
        <v>0</v>
      </c>
      <c r="AB45" s="68"/>
      <c r="AC45" s="68"/>
      <c r="AD45" s="104">
        <v>36922</v>
      </c>
      <c r="AE45" s="13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5"/>
      <c r="BC45" s="18">
        <f t="shared" si="1"/>
        <v>0</v>
      </c>
      <c r="BD45" s="68"/>
    </row>
    <row r="46" spans="1:56" x14ac:dyDescent="0.2">
      <c r="A46" s="68"/>
      <c r="B46" s="102">
        <v>36923</v>
      </c>
      <c r="C46" s="7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6"/>
      <c r="AA46" s="16">
        <f t="shared" si="0"/>
        <v>0</v>
      </c>
      <c r="AB46" s="68"/>
      <c r="AC46" s="68"/>
      <c r="AD46" s="102">
        <v>36923</v>
      </c>
      <c r="AE46" s="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6"/>
      <c r="BC46" s="16">
        <f t="shared" si="1"/>
        <v>0</v>
      </c>
      <c r="BD46" s="68"/>
    </row>
    <row r="47" spans="1:56" x14ac:dyDescent="0.2">
      <c r="A47" s="68"/>
      <c r="B47" s="103">
        <v>36924</v>
      </c>
      <c r="C47" s="12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14"/>
      <c r="AA47" s="17">
        <f t="shared" si="0"/>
        <v>0</v>
      </c>
      <c r="AB47" s="68"/>
      <c r="AC47" s="68"/>
      <c r="AD47" s="103">
        <v>36924</v>
      </c>
      <c r="AE47" s="12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14"/>
      <c r="BC47" s="17">
        <f t="shared" si="1"/>
        <v>0</v>
      </c>
      <c r="BD47" s="68"/>
    </row>
    <row r="48" spans="1:56" x14ac:dyDescent="0.2">
      <c r="A48" s="68"/>
      <c r="B48" s="103">
        <v>36925</v>
      </c>
      <c r="C48" s="12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14"/>
      <c r="AA48" s="17">
        <f t="shared" si="0"/>
        <v>0</v>
      </c>
      <c r="AB48" s="68"/>
      <c r="AC48" s="68"/>
      <c r="AD48" s="103">
        <v>36925</v>
      </c>
      <c r="AE48" s="12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14"/>
      <c r="BC48" s="17">
        <f t="shared" si="1"/>
        <v>0</v>
      </c>
      <c r="BD48" s="68"/>
    </row>
    <row r="49" spans="1:56" x14ac:dyDescent="0.2">
      <c r="A49" s="68"/>
      <c r="B49" s="103">
        <v>36926</v>
      </c>
      <c r="C49" s="12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4"/>
      <c r="AA49" s="17">
        <f t="shared" si="0"/>
        <v>0</v>
      </c>
      <c r="AB49" s="68"/>
      <c r="AC49" s="68"/>
      <c r="AD49" s="103">
        <v>36926</v>
      </c>
      <c r="AE49" s="12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14"/>
      <c r="BC49" s="17">
        <f t="shared" si="1"/>
        <v>0</v>
      </c>
      <c r="BD49" s="68"/>
    </row>
    <row r="50" spans="1:56" x14ac:dyDescent="0.2">
      <c r="A50" s="68"/>
      <c r="B50" s="103">
        <v>36927</v>
      </c>
      <c r="C50" s="12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14"/>
      <c r="AA50" s="17">
        <f t="shared" si="0"/>
        <v>0</v>
      </c>
      <c r="AB50" s="68"/>
      <c r="AC50" s="68"/>
      <c r="AD50" s="103">
        <v>36927</v>
      </c>
      <c r="AE50" s="12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14"/>
      <c r="BC50" s="17">
        <f t="shared" si="1"/>
        <v>0</v>
      </c>
      <c r="BD50" s="68"/>
    </row>
    <row r="51" spans="1:56" x14ac:dyDescent="0.2">
      <c r="A51" s="68"/>
      <c r="B51" s="103">
        <v>36928</v>
      </c>
      <c r="C51" s="12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14"/>
      <c r="AA51" s="17">
        <f t="shared" si="0"/>
        <v>0</v>
      </c>
      <c r="AB51" s="68"/>
      <c r="AC51" s="68"/>
      <c r="AD51" s="103">
        <v>36928</v>
      </c>
      <c r="AE51" s="12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14"/>
      <c r="BC51" s="17">
        <f t="shared" si="1"/>
        <v>0</v>
      </c>
      <c r="BD51" s="68"/>
    </row>
    <row r="52" spans="1:56" x14ac:dyDescent="0.2">
      <c r="A52" s="68"/>
      <c r="B52" s="103">
        <v>36929</v>
      </c>
      <c r="C52" s="12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14"/>
      <c r="AA52" s="17">
        <f t="shared" si="0"/>
        <v>0</v>
      </c>
      <c r="AB52" s="68"/>
      <c r="AC52" s="68"/>
      <c r="AD52" s="103">
        <v>36929</v>
      </c>
      <c r="AE52" s="12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14"/>
      <c r="BC52" s="17">
        <f t="shared" si="1"/>
        <v>0</v>
      </c>
      <c r="BD52" s="68"/>
    </row>
    <row r="53" spans="1:56" x14ac:dyDescent="0.2">
      <c r="A53" s="68"/>
      <c r="B53" s="103">
        <v>36930</v>
      </c>
      <c r="C53" s="12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14"/>
      <c r="AA53" s="17">
        <f t="shared" si="0"/>
        <v>0</v>
      </c>
      <c r="AB53" s="68"/>
      <c r="AC53" s="68"/>
      <c r="AD53" s="103">
        <v>36930</v>
      </c>
      <c r="AE53" s="12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14"/>
      <c r="BC53" s="17">
        <f t="shared" si="1"/>
        <v>0</v>
      </c>
      <c r="BD53" s="68"/>
    </row>
    <row r="54" spans="1:56" x14ac:dyDescent="0.2">
      <c r="A54" s="68"/>
      <c r="B54" s="103">
        <v>36931</v>
      </c>
      <c r="C54" s="12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14"/>
      <c r="AA54" s="17">
        <f t="shared" si="0"/>
        <v>0</v>
      </c>
      <c r="AB54" s="68"/>
      <c r="AC54" s="68"/>
      <c r="AD54" s="103">
        <v>36931</v>
      </c>
      <c r="AE54" s="12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14"/>
      <c r="BC54" s="17">
        <f t="shared" si="1"/>
        <v>0</v>
      </c>
      <c r="BD54" s="68"/>
    </row>
    <row r="55" spans="1:56" x14ac:dyDescent="0.2">
      <c r="A55" s="68"/>
      <c r="B55" s="103">
        <v>36932</v>
      </c>
      <c r="C55" s="12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14"/>
      <c r="AA55" s="17">
        <f t="shared" si="0"/>
        <v>0</v>
      </c>
      <c r="AB55" s="68"/>
      <c r="AC55" s="68"/>
      <c r="AD55" s="103">
        <v>36932</v>
      </c>
      <c r="AE55" s="12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14"/>
      <c r="BC55" s="17">
        <f t="shared" si="1"/>
        <v>0</v>
      </c>
      <c r="BD55" s="68"/>
    </row>
    <row r="56" spans="1:56" x14ac:dyDescent="0.2">
      <c r="A56" s="68"/>
      <c r="B56" s="103">
        <v>36933</v>
      </c>
      <c r="C56" s="12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14"/>
      <c r="AA56" s="17">
        <f t="shared" si="0"/>
        <v>0</v>
      </c>
      <c r="AB56" s="68"/>
      <c r="AC56" s="68"/>
      <c r="AD56" s="103">
        <v>36933</v>
      </c>
      <c r="AE56" s="12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14"/>
      <c r="BC56" s="17">
        <f t="shared" si="1"/>
        <v>0</v>
      </c>
      <c r="BD56" s="68"/>
    </row>
    <row r="57" spans="1:56" x14ac:dyDescent="0.2">
      <c r="A57" s="68"/>
      <c r="B57" s="103">
        <v>36934</v>
      </c>
      <c r="C57" s="12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14"/>
      <c r="AA57" s="17">
        <f t="shared" si="0"/>
        <v>0</v>
      </c>
      <c r="AB57" s="68"/>
      <c r="AC57" s="68"/>
      <c r="AD57" s="103">
        <v>36934</v>
      </c>
      <c r="AE57" s="12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14"/>
      <c r="BC57" s="17">
        <f t="shared" si="1"/>
        <v>0</v>
      </c>
      <c r="BD57" s="68"/>
    </row>
    <row r="58" spans="1:56" x14ac:dyDescent="0.2">
      <c r="A58" s="68"/>
      <c r="B58" s="103">
        <v>36935</v>
      </c>
      <c r="C58" s="12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14"/>
      <c r="AA58" s="17">
        <f t="shared" si="0"/>
        <v>0</v>
      </c>
      <c r="AB58" s="68"/>
      <c r="AC58" s="68"/>
      <c r="AD58" s="103">
        <v>36935</v>
      </c>
      <c r="AE58" s="12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14"/>
      <c r="BC58" s="17">
        <f t="shared" si="1"/>
        <v>0</v>
      </c>
      <c r="BD58" s="68"/>
    </row>
    <row r="59" spans="1:56" x14ac:dyDescent="0.2">
      <c r="A59" s="68"/>
      <c r="B59" s="103">
        <v>36936</v>
      </c>
      <c r="C59" s="12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14"/>
      <c r="AA59" s="17">
        <f t="shared" si="0"/>
        <v>0</v>
      </c>
      <c r="AB59" s="68"/>
      <c r="AC59" s="68"/>
      <c r="AD59" s="103">
        <v>36936</v>
      </c>
      <c r="AE59" s="12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14"/>
      <c r="BC59" s="17">
        <f t="shared" si="1"/>
        <v>0</v>
      </c>
      <c r="BD59" s="68"/>
    </row>
    <row r="60" spans="1:56" x14ac:dyDescent="0.2">
      <c r="A60" s="68"/>
      <c r="B60" s="103">
        <v>36937</v>
      </c>
      <c r="C60" s="12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14"/>
      <c r="AA60" s="17">
        <f t="shared" si="0"/>
        <v>0</v>
      </c>
      <c r="AB60" s="68"/>
      <c r="AC60" s="68"/>
      <c r="AD60" s="103">
        <v>36937</v>
      </c>
      <c r="AE60" s="12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14"/>
      <c r="BC60" s="17">
        <f t="shared" si="1"/>
        <v>0</v>
      </c>
      <c r="BD60" s="68"/>
    </row>
    <row r="61" spans="1:56" x14ac:dyDescent="0.2">
      <c r="A61" s="68"/>
      <c r="B61" s="103">
        <v>36938</v>
      </c>
      <c r="C61" s="12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14"/>
      <c r="AA61" s="17">
        <f t="shared" si="0"/>
        <v>0</v>
      </c>
      <c r="AB61" s="68"/>
      <c r="AC61" s="68"/>
      <c r="AD61" s="103">
        <v>36938</v>
      </c>
      <c r="AE61" s="12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14"/>
      <c r="BC61" s="17">
        <f t="shared" si="1"/>
        <v>0</v>
      </c>
      <c r="BD61" s="68"/>
    </row>
    <row r="62" spans="1:56" x14ac:dyDescent="0.2">
      <c r="A62" s="68"/>
      <c r="B62" s="103">
        <v>36939</v>
      </c>
      <c r="C62" s="12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14"/>
      <c r="AA62" s="17">
        <f t="shared" si="0"/>
        <v>0</v>
      </c>
      <c r="AB62" s="68"/>
      <c r="AC62" s="68"/>
      <c r="AD62" s="103">
        <v>36939</v>
      </c>
      <c r="AE62" s="12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14"/>
      <c r="BC62" s="17">
        <f t="shared" si="1"/>
        <v>0</v>
      </c>
      <c r="BD62" s="68"/>
    </row>
    <row r="63" spans="1:56" x14ac:dyDescent="0.2">
      <c r="A63" s="68"/>
      <c r="B63" s="103">
        <v>36940</v>
      </c>
      <c r="C63" s="12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14"/>
      <c r="AA63" s="17">
        <f t="shared" si="0"/>
        <v>0</v>
      </c>
      <c r="AB63" s="68"/>
      <c r="AC63" s="68"/>
      <c r="AD63" s="103">
        <v>36940</v>
      </c>
      <c r="AE63" s="12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14"/>
      <c r="BC63" s="17">
        <f t="shared" si="1"/>
        <v>0</v>
      </c>
      <c r="BD63" s="68"/>
    </row>
    <row r="64" spans="1:56" x14ac:dyDescent="0.2">
      <c r="A64" s="68"/>
      <c r="B64" s="103">
        <v>36941</v>
      </c>
      <c r="C64" s="12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14"/>
      <c r="AA64" s="17">
        <f t="shared" si="0"/>
        <v>0</v>
      </c>
      <c r="AB64" s="68"/>
      <c r="AC64" s="68"/>
      <c r="AD64" s="103">
        <v>36941</v>
      </c>
      <c r="AE64" s="12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14"/>
      <c r="BC64" s="17">
        <f t="shared" si="1"/>
        <v>0</v>
      </c>
      <c r="BD64" s="68"/>
    </row>
    <row r="65" spans="1:56" x14ac:dyDescent="0.2">
      <c r="A65" s="68"/>
      <c r="B65" s="103">
        <v>36942</v>
      </c>
      <c r="C65" s="12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14"/>
      <c r="AA65" s="17">
        <f t="shared" si="0"/>
        <v>0</v>
      </c>
      <c r="AB65" s="68"/>
      <c r="AC65" s="68"/>
      <c r="AD65" s="103">
        <v>36942</v>
      </c>
      <c r="AE65" s="12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14"/>
      <c r="BC65" s="17">
        <f t="shared" si="1"/>
        <v>0</v>
      </c>
      <c r="BD65" s="68"/>
    </row>
    <row r="66" spans="1:56" x14ac:dyDescent="0.2">
      <c r="A66" s="68"/>
      <c r="B66" s="103">
        <v>36943</v>
      </c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14"/>
      <c r="AA66" s="17">
        <f t="shared" si="0"/>
        <v>0</v>
      </c>
      <c r="AB66" s="68"/>
      <c r="AC66" s="68"/>
      <c r="AD66" s="103">
        <v>36943</v>
      </c>
      <c r="AE66" s="12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14"/>
      <c r="BC66" s="17">
        <f t="shared" si="1"/>
        <v>0</v>
      </c>
      <c r="BD66" s="68"/>
    </row>
    <row r="67" spans="1:56" x14ac:dyDescent="0.2">
      <c r="A67" s="68"/>
      <c r="B67" s="103">
        <v>36944</v>
      </c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14"/>
      <c r="AA67" s="17">
        <f t="shared" si="0"/>
        <v>0</v>
      </c>
      <c r="AB67" s="68"/>
      <c r="AC67" s="68"/>
      <c r="AD67" s="103">
        <v>36944</v>
      </c>
      <c r="AE67" s="12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14"/>
      <c r="BC67" s="17">
        <f t="shared" si="1"/>
        <v>0</v>
      </c>
      <c r="BD67" s="68"/>
    </row>
    <row r="68" spans="1:56" x14ac:dyDescent="0.2">
      <c r="A68" s="68"/>
      <c r="B68" s="103">
        <v>36945</v>
      </c>
      <c r="C68" s="12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14"/>
      <c r="AA68" s="17">
        <f t="shared" si="0"/>
        <v>0</v>
      </c>
      <c r="AB68" s="68"/>
      <c r="AC68" s="68"/>
      <c r="AD68" s="103">
        <v>36945</v>
      </c>
      <c r="AE68" s="12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14"/>
      <c r="BC68" s="17">
        <f t="shared" si="1"/>
        <v>0</v>
      </c>
      <c r="BD68" s="68"/>
    </row>
    <row r="69" spans="1:56" x14ac:dyDescent="0.2">
      <c r="A69" s="68"/>
      <c r="B69" s="103">
        <v>36946</v>
      </c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14"/>
      <c r="AA69" s="17">
        <f t="shared" si="0"/>
        <v>0</v>
      </c>
      <c r="AB69" s="68"/>
      <c r="AC69" s="68"/>
      <c r="AD69" s="103">
        <v>36946</v>
      </c>
      <c r="AE69" s="12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14"/>
      <c r="BC69" s="17">
        <f t="shared" si="1"/>
        <v>0</v>
      </c>
      <c r="BD69" s="68"/>
    </row>
    <row r="70" spans="1:56" x14ac:dyDescent="0.2">
      <c r="A70" s="68"/>
      <c r="B70" s="103">
        <v>36947</v>
      </c>
      <c r="C70" s="12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14"/>
      <c r="AA70" s="17">
        <f t="shared" si="0"/>
        <v>0</v>
      </c>
      <c r="AB70" s="68"/>
      <c r="AC70" s="68"/>
      <c r="AD70" s="103">
        <v>36947</v>
      </c>
      <c r="AE70" s="12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14"/>
      <c r="BC70" s="17">
        <f t="shared" si="1"/>
        <v>0</v>
      </c>
      <c r="BD70" s="68"/>
    </row>
    <row r="71" spans="1:56" x14ac:dyDescent="0.2">
      <c r="A71" s="68"/>
      <c r="B71" s="103">
        <v>36948</v>
      </c>
      <c r="C71" s="12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14"/>
      <c r="AA71" s="17">
        <f t="shared" si="0"/>
        <v>0</v>
      </c>
      <c r="AB71" s="68"/>
      <c r="AC71" s="68"/>
      <c r="AD71" s="103">
        <v>36948</v>
      </c>
      <c r="AE71" s="12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14"/>
      <c r="BC71" s="17">
        <f t="shared" si="1"/>
        <v>0</v>
      </c>
      <c r="BD71" s="68"/>
    </row>
    <row r="72" spans="1:56" x14ac:dyDescent="0.2">
      <c r="A72" s="68"/>
      <c r="B72" s="103">
        <v>36949</v>
      </c>
      <c r="C72" s="12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14"/>
      <c r="AA72" s="17">
        <f t="shared" si="0"/>
        <v>0</v>
      </c>
      <c r="AB72" s="68"/>
      <c r="AC72" s="68"/>
      <c r="AD72" s="103">
        <v>36949</v>
      </c>
      <c r="AE72" s="12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14"/>
      <c r="BC72" s="17">
        <f t="shared" si="1"/>
        <v>0</v>
      </c>
      <c r="BD72" s="68"/>
    </row>
    <row r="73" spans="1:56" ht="13.5" thickBot="1" x14ac:dyDescent="0.25">
      <c r="A73" s="68"/>
      <c r="B73" s="104">
        <v>36950</v>
      </c>
      <c r="C73" s="13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5"/>
      <c r="AA73" s="18">
        <f t="shared" si="0"/>
        <v>0</v>
      </c>
      <c r="AB73" s="68"/>
      <c r="AC73" s="68"/>
      <c r="AD73" s="104">
        <v>36950</v>
      </c>
      <c r="AE73" s="13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5"/>
      <c r="BC73" s="18">
        <f t="shared" si="1"/>
        <v>0</v>
      </c>
      <c r="BD73" s="68"/>
    </row>
    <row r="74" spans="1:56" x14ac:dyDescent="0.2">
      <c r="A74" s="68"/>
      <c r="B74" s="102">
        <v>36951</v>
      </c>
      <c r="C74" s="7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6"/>
      <c r="AA74" s="16">
        <f t="shared" si="0"/>
        <v>0</v>
      </c>
      <c r="AB74" s="68"/>
      <c r="AC74" s="68"/>
      <c r="AD74" s="102">
        <v>36951</v>
      </c>
      <c r="AE74" s="7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6"/>
      <c r="BC74" s="16">
        <f t="shared" si="1"/>
        <v>0</v>
      </c>
      <c r="BD74" s="68"/>
    </row>
    <row r="75" spans="1:56" x14ac:dyDescent="0.2">
      <c r="A75" s="68"/>
      <c r="B75" s="103">
        <v>36952</v>
      </c>
      <c r="C75" s="12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14"/>
      <c r="AA75" s="17">
        <f t="shared" si="0"/>
        <v>0</v>
      </c>
      <c r="AB75" s="68"/>
      <c r="AC75" s="68"/>
      <c r="AD75" s="103">
        <v>36952</v>
      </c>
      <c r="AE75" s="12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14"/>
      <c r="BC75" s="17">
        <f t="shared" si="1"/>
        <v>0</v>
      </c>
      <c r="BD75" s="68"/>
    </row>
    <row r="76" spans="1:56" x14ac:dyDescent="0.2">
      <c r="A76" s="68"/>
      <c r="B76" s="103">
        <v>36953</v>
      </c>
      <c r="C76" s="12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14"/>
      <c r="AA76" s="17">
        <f t="shared" si="0"/>
        <v>0</v>
      </c>
      <c r="AB76" s="68"/>
      <c r="AC76" s="68"/>
      <c r="AD76" s="103">
        <v>36953</v>
      </c>
      <c r="AE76" s="12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14"/>
      <c r="BC76" s="17">
        <f t="shared" si="1"/>
        <v>0</v>
      </c>
      <c r="BD76" s="68"/>
    </row>
    <row r="77" spans="1:56" x14ac:dyDescent="0.2">
      <c r="A77" s="68"/>
      <c r="B77" s="103">
        <v>36954</v>
      </c>
      <c r="C77" s="12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14"/>
      <c r="AA77" s="17">
        <f t="shared" si="0"/>
        <v>0</v>
      </c>
      <c r="AB77" s="68"/>
      <c r="AC77" s="68"/>
      <c r="AD77" s="103">
        <v>36954</v>
      </c>
      <c r="AE77" s="12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14"/>
      <c r="BC77" s="17">
        <f t="shared" si="1"/>
        <v>0</v>
      </c>
      <c r="BD77" s="68"/>
    </row>
    <row r="78" spans="1:56" x14ac:dyDescent="0.2">
      <c r="A78" s="68"/>
      <c r="B78" s="103">
        <v>36955</v>
      </c>
      <c r="C78" s="12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4"/>
      <c r="AA78" s="17">
        <f t="shared" si="0"/>
        <v>0</v>
      </c>
      <c r="AB78" s="68"/>
      <c r="AC78" s="68"/>
      <c r="AD78" s="103">
        <v>36955</v>
      </c>
      <c r="AE78" s="12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14"/>
      <c r="BC78" s="17">
        <f t="shared" si="1"/>
        <v>0</v>
      </c>
      <c r="BD78" s="68"/>
    </row>
    <row r="79" spans="1:56" x14ac:dyDescent="0.2">
      <c r="A79" s="68"/>
      <c r="B79" s="103">
        <v>36956</v>
      </c>
      <c r="C79" s="12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14"/>
      <c r="AA79" s="17">
        <f t="shared" si="0"/>
        <v>0</v>
      </c>
      <c r="AB79" s="68"/>
      <c r="AC79" s="68"/>
      <c r="AD79" s="103">
        <v>36956</v>
      </c>
      <c r="AE79" s="12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14"/>
      <c r="BC79" s="17">
        <f t="shared" si="1"/>
        <v>0</v>
      </c>
      <c r="BD79" s="68"/>
    </row>
    <row r="80" spans="1:56" x14ac:dyDescent="0.2">
      <c r="A80" s="68"/>
      <c r="B80" s="103">
        <v>36957</v>
      </c>
      <c r="C80" s="12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14"/>
      <c r="AA80" s="17">
        <f t="shared" ref="AA80:AA143" si="2">SUM(C80:Z80)</f>
        <v>0</v>
      </c>
      <c r="AB80" s="68"/>
      <c r="AC80" s="68"/>
      <c r="AD80" s="103">
        <v>36957</v>
      </c>
      <c r="AE80" s="12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14"/>
      <c r="BC80" s="17">
        <f t="shared" ref="BC80:BC143" si="3">SUM(AE80:BB80)</f>
        <v>0</v>
      </c>
      <c r="BD80" s="68"/>
    </row>
    <row r="81" spans="1:56" x14ac:dyDescent="0.2">
      <c r="A81" s="68"/>
      <c r="B81" s="103">
        <v>36958</v>
      </c>
      <c r="C81" s="12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14"/>
      <c r="AA81" s="17">
        <f t="shared" si="2"/>
        <v>0</v>
      </c>
      <c r="AB81" s="68"/>
      <c r="AC81" s="68"/>
      <c r="AD81" s="103">
        <v>36958</v>
      </c>
      <c r="AE81" s="12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14"/>
      <c r="BC81" s="17">
        <f t="shared" si="3"/>
        <v>0</v>
      </c>
      <c r="BD81" s="68"/>
    </row>
    <row r="82" spans="1:56" x14ac:dyDescent="0.2">
      <c r="A82" s="68"/>
      <c r="B82" s="103">
        <v>36959</v>
      </c>
      <c r="C82" s="12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14"/>
      <c r="AA82" s="17">
        <f t="shared" si="2"/>
        <v>0</v>
      </c>
      <c r="AB82" s="68"/>
      <c r="AC82" s="68"/>
      <c r="AD82" s="103">
        <v>36959</v>
      </c>
      <c r="AE82" s="12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14"/>
      <c r="BC82" s="17">
        <f t="shared" si="3"/>
        <v>0</v>
      </c>
      <c r="BD82" s="68"/>
    </row>
    <row r="83" spans="1:56" x14ac:dyDescent="0.2">
      <c r="A83" s="68"/>
      <c r="B83" s="103">
        <v>36960</v>
      </c>
      <c r="C83" s="12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14"/>
      <c r="AA83" s="17">
        <f t="shared" si="2"/>
        <v>0</v>
      </c>
      <c r="AB83" s="68"/>
      <c r="AC83" s="68"/>
      <c r="AD83" s="103">
        <v>36960</v>
      </c>
      <c r="AE83" s="12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14"/>
      <c r="BC83" s="17">
        <f t="shared" si="3"/>
        <v>0</v>
      </c>
      <c r="BD83" s="68"/>
    </row>
    <row r="84" spans="1:56" x14ac:dyDescent="0.2">
      <c r="A84" s="68"/>
      <c r="B84" s="103">
        <v>36961</v>
      </c>
      <c r="C84" s="12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14"/>
      <c r="AA84" s="17">
        <f t="shared" si="2"/>
        <v>0</v>
      </c>
      <c r="AB84" s="68"/>
      <c r="AC84" s="68"/>
      <c r="AD84" s="103">
        <v>36961</v>
      </c>
      <c r="AE84" s="12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14"/>
      <c r="BC84" s="17">
        <f t="shared" si="3"/>
        <v>0</v>
      </c>
      <c r="BD84" s="68"/>
    </row>
    <row r="85" spans="1:56" x14ac:dyDescent="0.2">
      <c r="A85" s="68"/>
      <c r="B85" s="103">
        <v>36962</v>
      </c>
      <c r="C85" s="12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14"/>
      <c r="AA85" s="17">
        <f t="shared" si="2"/>
        <v>0</v>
      </c>
      <c r="AB85" s="68"/>
      <c r="AC85" s="68"/>
      <c r="AD85" s="103">
        <v>36962</v>
      </c>
      <c r="AE85" s="12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14"/>
      <c r="BC85" s="17">
        <f t="shared" si="3"/>
        <v>0</v>
      </c>
      <c r="BD85" s="68"/>
    </row>
    <row r="86" spans="1:56" x14ac:dyDescent="0.2">
      <c r="A86" s="68"/>
      <c r="B86" s="103">
        <v>36963</v>
      </c>
      <c r="C86" s="12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4"/>
      <c r="AA86" s="17">
        <f t="shared" si="2"/>
        <v>0</v>
      </c>
      <c r="AB86" s="68"/>
      <c r="AC86" s="68"/>
      <c r="AD86" s="103">
        <v>36963</v>
      </c>
      <c r="AE86" s="12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14"/>
      <c r="BC86" s="17">
        <f t="shared" si="3"/>
        <v>0</v>
      </c>
      <c r="BD86" s="68"/>
    </row>
    <row r="87" spans="1:56" x14ac:dyDescent="0.2">
      <c r="A87" s="68"/>
      <c r="B87" s="103">
        <v>36964</v>
      </c>
      <c r="C87" s="12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4"/>
      <c r="AA87" s="17">
        <f t="shared" si="2"/>
        <v>0</v>
      </c>
      <c r="AB87" s="68"/>
      <c r="AC87" s="68"/>
      <c r="AD87" s="103">
        <v>36964</v>
      </c>
      <c r="AE87" s="12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14"/>
      <c r="BC87" s="17">
        <f t="shared" si="3"/>
        <v>0</v>
      </c>
      <c r="BD87" s="68"/>
    </row>
    <row r="88" spans="1:56" x14ac:dyDescent="0.2">
      <c r="A88" s="68"/>
      <c r="B88" s="103">
        <v>36965</v>
      </c>
      <c r="C88" s="12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4"/>
      <c r="AA88" s="17">
        <f t="shared" si="2"/>
        <v>0</v>
      </c>
      <c r="AB88" s="68"/>
      <c r="AC88" s="68"/>
      <c r="AD88" s="103">
        <v>36965</v>
      </c>
      <c r="AE88" s="12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14"/>
      <c r="BC88" s="17">
        <f t="shared" si="3"/>
        <v>0</v>
      </c>
      <c r="BD88" s="68"/>
    </row>
    <row r="89" spans="1:56" x14ac:dyDescent="0.2">
      <c r="A89" s="68"/>
      <c r="B89" s="103">
        <v>36966</v>
      </c>
      <c r="C89" s="12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14"/>
      <c r="AA89" s="17">
        <f t="shared" si="2"/>
        <v>0</v>
      </c>
      <c r="AB89" s="68"/>
      <c r="AC89" s="68"/>
      <c r="AD89" s="103">
        <v>36966</v>
      </c>
      <c r="AE89" s="12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14"/>
      <c r="BC89" s="17">
        <f t="shared" si="3"/>
        <v>0</v>
      </c>
      <c r="BD89" s="68"/>
    </row>
    <row r="90" spans="1:56" x14ac:dyDescent="0.2">
      <c r="A90" s="68"/>
      <c r="B90" s="103">
        <v>36967</v>
      </c>
      <c r="C90" s="12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14"/>
      <c r="AA90" s="17">
        <f t="shared" si="2"/>
        <v>0</v>
      </c>
      <c r="AB90" s="68"/>
      <c r="AC90" s="68"/>
      <c r="AD90" s="103">
        <v>36967</v>
      </c>
      <c r="AE90" s="12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14"/>
      <c r="BC90" s="17">
        <f t="shared" si="3"/>
        <v>0</v>
      </c>
      <c r="BD90" s="68"/>
    </row>
    <row r="91" spans="1:56" x14ac:dyDescent="0.2">
      <c r="A91" s="68"/>
      <c r="B91" s="103">
        <v>36968</v>
      </c>
      <c r="C91" s="12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14"/>
      <c r="AA91" s="17">
        <f t="shared" si="2"/>
        <v>0</v>
      </c>
      <c r="AB91" s="68"/>
      <c r="AC91" s="68"/>
      <c r="AD91" s="103">
        <v>36968</v>
      </c>
      <c r="AE91" s="12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14"/>
      <c r="BC91" s="17">
        <f t="shared" si="3"/>
        <v>0</v>
      </c>
      <c r="BD91" s="68"/>
    </row>
    <row r="92" spans="1:56" x14ac:dyDescent="0.2">
      <c r="A92" s="68"/>
      <c r="B92" s="103">
        <v>36969</v>
      </c>
      <c r="C92" s="12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14"/>
      <c r="AA92" s="17">
        <f t="shared" si="2"/>
        <v>0</v>
      </c>
      <c r="AB92" s="68"/>
      <c r="AC92" s="68"/>
      <c r="AD92" s="103">
        <v>36969</v>
      </c>
      <c r="AE92" s="12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14"/>
      <c r="BC92" s="17">
        <f t="shared" si="3"/>
        <v>0</v>
      </c>
      <c r="BD92" s="68"/>
    </row>
    <row r="93" spans="1:56" x14ac:dyDescent="0.2">
      <c r="A93" s="68"/>
      <c r="B93" s="103">
        <v>36970</v>
      </c>
      <c r="C93" s="12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14"/>
      <c r="AA93" s="17">
        <f t="shared" si="2"/>
        <v>0</v>
      </c>
      <c r="AB93" s="68"/>
      <c r="AC93" s="68"/>
      <c r="AD93" s="103">
        <v>36970</v>
      </c>
      <c r="AE93" s="12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14"/>
      <c r="BC93" s="17">
        <f t="shared" si="3"/>
        <v>0</v>
      </c>
      <c r="BD93" s="68"/>
    </row>
    <row r="94" spans="1:56" x14ac:dyDescent="0.2">
      <c r="A94" s="68"/>
      <c r="B94" s="103">
        <v>36971</v>
      </c>
      <c r="C94" s="12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14"/>
      <c r="AA94" s="17">
        <f t="shared" si="2"/>
        <v>0</v>
      </c>
      <c r="AB94" s="68"/>
      <c r="AC94" s="68"/>
      <c r="AD94" s="103">
        <v>36971</v>
      </c>
      <c r="AE94" s="12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14"/>
      <c r="BC94" s="17">
        <f t="shared" si="3"/>
        <v>0</v>
      </c>
      <c r="BD94" s="68"/>
    </row>
    <row r="95" spans="1:56" x14ac:dyDescent="0.2">
      <c r="A95" s="68"/>
      <c r="B95" s="103">
        <v>36972</v>
      </c>
      <c r="C95" s="12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14"/>
      <c r="AA95" s="17">
        <f t="shared" si="2"/>
        <v>0</v>
      </c>
      <c r="AB95" s="68"/>
      <c r="AC95" s="68"/>
      <c r="AD95" s="103">
        <v>36972</v>
      </c>
      <c r="AE95" s="12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14"/>
      <c r="BC95" s="17">
        <f t="shared" si="3"/>
        <v>0</v>
      </c>
      <c r="BD95" s="68"/>
    </row>
    <row r="96" spans="1:56" x14ac:dyDescent="0.2">
      <c r="A96" s="68"/>
      <c r="B96" s="103">
        <v>36973</v>
      </c>
      <c r="C96" s="12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14"/>
      <c r="AA96" s="17">
        <f t="shared" si="2"/>
        <v>0</v>
      </c>
      <c r="AB96" s="68"/>
      <c r="AC96" s="68"/>
      <c r="AD96" s="103">
        <v>36973</v>
      </c>
      <c r="AE96" s="12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14"/>
      <c r="BC96" s="17">
        <f t="shared" si="3"/>
        <v>0</v>
      </c>
      <c r="BD96" s="68"/>
    </row>
    <row r="97" spans="1:56" x14ac:dyDescent="0.2">
      <c r="A97" s="68"/>
      <c r="B97" s="103">
        <v>36974</v>
      </c>
      <c r="C97" s="12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14"/>
      <c r="AA97" s="17">
        <f t="shared" si="2"/>
        <v>0</v>
      </c>
      <c r="AB97" s="68"/>
      <c r="AC97" s="68"/>
      <c r="AD97" s="103">
        <v>36974</v>
      </c>
      <c r="AE97" s="12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14"/>
      <c r="BC97" s="17">
        <f t="shared" si="3"/>
        <v>0</v>
      </c>
      <c r="BD97" s="68"/>
    </row>
    <row r="98" spans="1:56" x14ac:dyDescent="0.2">
      <c r="A98" s="68"/>
      <c r="B98" s="103">
        <v>36975</v>
      </c>
      <c r="C98" s="12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14"/>
      <c r="AA98" s="17">
        <f t="shared" si="2"/>
        <v>0</v>
      </c>
      <c r="AB98" s="68"/>
      <c r="AC98" s="68"/>
      <c r="AD98" s="103">
        <v>36975</v>
      </c>
      <c r="AE98" s="12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14"/>
      <c r="BC98" s="17">
        <f t="shared" si="3"/>
        <v>0</v>
      </c>
      <c r="BD98" s="68"/>
    </row>
    <row r="99" spans="1:56" x14ac:dyDescent="0.2">
      <c r="A99" s="68"/>
      <c r="B99" s="103">
        <v>36976</v>
      </c>
      <c r="C99" s="12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14"/>
      <c r="AA99" s="17">
        <f t="shared" si="2"/>
        <v>0</v>
      </c>
      <c r="AB99" s="68"/>
      <c r="AC99" s="68"/>
      <c r="AD99" s="103">
        <v>36976</v>
      </c>
      <c r="AE99" s="12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14"/>
      <c r="BC99" s="17">
        <f t="shared" si="3"/>
        <v>0</v>
      </c>
      <c r="BD99" s="68"/>
    </row>
    <row r="100" spans="1:56" x14ac:dyDescent="0.2">
      <c r="A100" s="68"/>
      <c r="B100" s="103">
        <v>36977</v>
      </c>
      <c r="C100" s="12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14"/>
      <c r="AA100" s="17">
        <f t="shared" si="2"/>
        <v>0</v>
      </c>
      <c r="AB100" s="68"/>
      <c r="AC100" s="68"/>
      <c r="AD100" s="103">
        <v>36977</v>
      </c>
      <c r="AE100" s="12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14"/>
      <c r="BC100" s="17">
        <f t="shared" si="3"/>
        <v>0</v>
      </c>
      <c r="BD100" s="68"/>
    </row>
    <row r="101" spans="1:56" x14ac:dyDescent="0.2">
      <c r="A101" s="68"/>
      <c r="B101" s="103">
        <v>36978</v>
      </c>
      <c r="C101" s="12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14"/>
      <c r="AA101" s="17">
        <f t="shared" si="2"/>
        <v>0</v>
      </c>
      <c r="AB101" s="68"/>
      <c r="AC101" s="68"/>
      <c r="AD101" s="103">
        <v>36978</v>
      </c>
      <c r="AE101" s="12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14"/>
      <c r="BC101" s="17">
        <f t="shared" si="3"/>
        <v>0</v>
      </c>
      <c r="BD101" s="68"/>
    </row>
    <row r="102" spans="1:56" x14ac:dyDescent="0.2">
      <c r="A102" s="68"/>
      <c r="B102" s="103">
        <v>36979</v>
      </c>
      <c r="C102" s="12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14"/>
      <c r="AA102" s="17">
        <f t="shared" si="2"/>
        <v>0</v>
      </c>
      <c r="AB102" s="68"/>
      <c r="AC102" s="68"/>
      <c r="AD102" s="103">
        <v>36979</v>
      </c>
      <c r="AE102" s="12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14"/>
      <c r="BC102" s="17">
        <f t="shared" si="3"/>
        <v>0</v>
      </c>
      <c r="BD102" s="68"/>
    </row>
    <row r="103" spans="1:56" x14ac:dyDescent="0.2">
      <c r="A103" s="68"/>
      <c r="B103" s="103">
        <v>36980</v>
      </c>
      <c r="C103" s="12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14"/>
      <c r="AA103" s="17">
        <f t="shared" si="2"/>
        <v>0</v>
      </c>
      <c r="AB103" s="68"/>
      <c r="AC103" s="68"/>
      <c r="AD103" s="103">
        <v>36980</v>
      </c>
      <c r="AE103" s="12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14"/>
      <c r="BC103" s="17">
        <f t="shared" si="3"/>
        <v>0</v>
      </c>
      <c r="BD103" s="68"/>
    </row>
    <row r="104" spans="1:56" ht="13.5" thickBot="1" x14ac:dyDescent="0.25">
      <c r="A104" s="68"/>
      <c r="B104" s="104">
        <v>36981</v>
      </c>
      <c r="C104" s="13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5"/>
      <c r="AA104" s="18">
        <f t="shared" si="2"/>
        <v>0</v>
      </c>
      <c r="AB104" s="68"/>
      <c r="AC104" s="68"/>
      <c r="AD104" s="104">
        <v>36981</v>
      </c>
      <c r="AE104" s="13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5"/>
      <c r="BC104" s="18">
        <f t="shared" si="3"/>
        <v>0</v>
      </c>
      <c r="BD104" s="68"/>
    </row>
    <row r="105" spans="1:56" x14ac:dyDescent="0.2">
      <c r="A105" s="68"/>
      <c r="B105" s="102">
        <v>36982</v>
      </c>
      <c r="C105" s="7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6"/>
      <c r="AA105" s="16">
        <f t="shared" si="2"/>
        <v>0</v>
      </c>
      <c r="AB105" s="68"/>
      <c r="AC105" s="68"/>
      <c r="AD105" s="102">
        <v>36982</v>
      </c>
      <c r="AE105" s="7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6"/>
      <c r="BC105" s="16">
        <f t="shared" si="3"/>
        <v>0</v>
      </c>
      <c r="BD105" s="68"/>
    </row>
    <row r="106" spans="1:56" x14ac:dyDescent="0.2">
      <c r="A106" s="68"/>
      <c r="B106" s="103">
        <v>36983</v>
      </c>
      <c r="C106" s="12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14"/>
      <c r="AA106" s="17">
        <f t="shared" si="2"/>
        <v>0</v>
      </c>
      <c r="AB106" s="68"/>
      <c r="AC106" s="68"/>
      <c r="AD106" s="103">
        <v>36983</v>
      </c>
      <c r="AE106" s="12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14"/>
      <c r="BC106" s="17">
        <f t="shared" si="3"/>
        <v>0</v>
      </c>
      <c r="BD106" s="68"/>
    </row>
    <row r="107" spans="1:56" x14ac:dyDescent="0.2">
      <c r="A107" s="68"/>
      <c r="B107" s="103">
        <v>36984</v>
      </c>
      <c r="C107" s="12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4"/>
      <c r="AA107" s="17">
        <f t="shared" si="2"/>
        <v>0</v>
      </c>
      <c r="AB107" s="68"/>
      <c r="AC107" s="68"/>
      <c r="AD107" s="103">
        <v>36984</v>
      </c>
      <c r="AE107" s="12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14"/>
      <c r="BC107" s="17">
        <f t="shared" si="3"/>
        <v>0</v>
      </c>
      <c r="BD107" s="68"/>
    </row>
    <row r="108" spans="1:56" x14ac:dyDescent="0.2">
      <c r="A108" s="68"/>
      <c r="B108" s="103">
        <v>36985</v>
      </c>
      <c r="C108" s="12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14"/>
      <c r="AA108" s="17">
        <f t="shared" si="2"/>
        <v>0</v>
      </c>
      <c r="AB108" s="68"/>
      <c r="AC108" s="68"/>
      <c r="AD108" s="103">
        <v>36985</v>
      </c>
      <c r="AE108" s="12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14"/>
      <c r="BC108" s="17">
        <f t="shared" si="3"/>
        <v>0</v>
      </c>
      <c r="BD108" s="68"/>
    </row>
    <row r="109" spans="1:56" x14ac:dyDescent="0.2">
      <c r="A109" s="68"/>
      <c r="B109" s="103">
        <v>36986</v>
      </c>
      <c r="C109" s="12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14"/>
      <c r="AA109" s="17">
        <f t="shared" si="2"/>
        <v>0</v>
      </c>
      <c r="AB109" s="68"/>
      <c r="AC109" s="68"/>
      <c r="AD109" s="103">
        <v>36986</v>
      </c>
      <c r="AE109" s="12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14"/>
      <c r="BC109" s="17">
        <f t="shared" si="3"/>
        <v>0</v>
      </c>
      <c r="BD109" s="68"/>
    </row>
    <row r="110" spans="1:56" x14ac:dyDescent="0.2">
      <c r="A110" s="68"/>
      <c r="B110" s="103">
        <v>36987</v>
      </c>
      <c r="C110" s="12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14"/>
      <c r="AA110" s="17">
        <f t="shared" si="2"/>
        <v>0</v>
      </c>
      <c r="AB110" s="68"/>
      <c r="AC110" s="68"/>
      <c r="AD110" s="103">
        <v>36987</v>
      </c>
      <c r="AE110" s="12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14"/>
      <c r="BC110" s="17">
        <f t="shared" si="3"/>
        <v>0</v>
      </c>
      <c r="BD110" s="68"/>
    </row>
    <row r="111" spans="1:56" x14ac:dyDescent="0.2">
      <c r="A111" s="68"/>
      <c r="B111" s="103">
        <v>36988</v>
      </c>
      <c r="C111" s="12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14"/>
      <c r="AA111" s="17">
        <f t="shared" si="2"/>
        <v>0</v>
      </c>
      <c r="AB111" s="68"/>
      <c r="AC111" s="68"/>
      <c r="AD111" s="103">
        <v>36988</v>
      </c>
      <c r="AE111" s="12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14"/>
      <c r="BC111" s="17">
        <f t="shared" si="3"/>
        <v>0</v>
      </c>
      <c r="BD111" s="68"/>
    </row>
    <row r="112" spans="1:56" x14ac:dyDescent="0.2">
      <c r="A112" s="68"/>
      <c r="B112" s="103">
        <v>36989</v>
      </c>
      <c r="C112" s="12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14"/>
      <c r="AA112" s="17">
        <f t="shared" si="2"/>
        <v>0</v>
      </c>
      <c r="AB112" s="68"/>
      <c r="AC112" s="68"/>
      <c r="AD112" s="103">
        <v>36989</v>
      </c>
      <c r="AE112" s="12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14"/>
      <c r="BC112" s="17">
        <f t="shared" si="3"/>
        <v>0</v>
      </c>
      <c r="BD112" s="68"/>
    </row>
    <row r="113" spans="1:56" x14ac:dyDescent="0.2">
      <c r="A113" s="68"/>
      <c r="B113" s="103">
        <v>36990</v>
      </c>
      <c r="C113" s="12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14"/>
      <c r="AA113" s="17">
        <f t="shared" si="2"/>
        <v>0</v>
      </c>
      <c r="AB113" s="68"/>
      <c r="AC113" s="68"/>
      <c r="AD113" s="103">
        <v>36990</v>
      </c>
      <c r="AE113" s="12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14"/>
      <c r="BC113" s="17">
        <f t="shared" si="3"/>
        <v>0</v>
      </c>
      <c r="BD113" s="68"/>
    </row>
    <row r="114" spans="1:56" x14ac:dyDescent="0.2">
      <c r="A114" s="68"/>
      <c r="B114" s="103">
        <v>36991</v>
      </c>
      <c r="C114" s="12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14"/>
      <c r="AA114" s="17">
        <f t="shared" si="2"/>
        <v>0</v>
      </c>
      <c r="AB114" s="68"/>
      <c r="AC114" s="68"/>
      <c r="AD114" s="103">
        <v>36991</v>
      </c>
      <c r="AE114" s="12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14"/>
      <c r="BC114" s="17">
        <f t="shared" si="3"/>
        <v>0</v>
      </c>
      <c r="BD114" s="68"/>
    </row>
    <row r="115" spans="1:56" x14ac:dyDescent="0.2">
      <c r="A115" s="68"/>
      <c r="B115" s="103">
        <v>36992</v>
      </c>
      <c r="C115" s="12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14"/>
      <c r="AA115" s="17">
        <f t="shared" si="2"/>
        <v>0</v>
      </c>
      <c r="AB115" s="68"/>
      <c r="AC115" s="68"/>
      <c r="AD115" s="103">
        <v>36992</v>
      </c>
      <c r="AE115" s="12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14"/>
      <c r="BC115" s="17">
        <f t="shared" si="3"/>
        <v>0</v>
      </c>
      <c r="BD115" s="68"/>
    </row>
    <row r="116" spans="1:56" x14ac:dyDescent="0.2">
      <c r="A116" s="68"/>
      <c r="B116" s="103">
        <v>36993</v>
      </c>
      <c r="C116" s="12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14"/>
      <c r="AA116" s="17">
        <f t="shared" si="2"/>
        <v>0</v>
      </c>
      <c r="AB116" s="68"/>
      <c r="AC116" s="68"/>
      <c r="AD116" s="103">
        <v>36993</v>
      </c>
      <c r="AE116" s="12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14"/>
      <c r="BC116" s="17">
        <f t="shared" si="3"/>
        <v>0</v>
      </c>
      <c r="BD116" s="68"/>
    </row>
    <row r="117" spans="1:56" x14ac:dyDescent="0.2">
      <c r="A117" s="68"/>
      <c r="B117" s="103">
        <v>36994</v>
      </c>
      <c r="C117" s="12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14"/>
      <c r="AA117" s="17">
        <f t="shared" si="2"/>
        <v>0</v>
      </c>
      <c r="AB117" s="68"/>
      <c r="AC117" s="68"/>
      <c r="AD117" s="103">
        <v>36994</v>
      </c>
      <c r="AE117" s="12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14"/>
      <c r="BC117" s="17">
        <f t="shared" si="3"/>
        <v>0</v>
      </c>
      <c r="BD117" s="68"/>
    </row>
    <row r="118" spans="1:56" x14ac:dyDescent="0.2">
      <c r="A118" s="68"/>
      <c r="B118" s="103">
        <v>36995</v>
      </c>
      <c r="C118" s="12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14"/>
      <c r="AA118" s="17">
        <f t="shared" si="2"/>
        <v>0</v>
      </c>
      <c r="AB118" s="68"/>
      <c r="AC118" s="68"/>
      <c r="AD118" s="103">
        <v>36995</v>
      </c>
      <c r="AE118" s="12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14"/>
      <c r="BC118" s="17">
        <f t="shared" si="3"/>
        <v>0</v>
      </c>
      <c r="BD118" s="68"/>
    </row>
    <row r="119" spans="1:56" x14ac:dyDescent="0.2">
      <c r="A119" s="68"/>
      <c r="B119" s="103">
        <v>36996</v>
      </c>
      <c r="C119" s="12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14"/>
      <c r="AA119" s="17">
        <f t="shared" si="2"/>
        <v>0</v>
      </c>
      <c r="AB119" s="68"/>
      <c r="AC119" s="68"/>
      <c r="AD119" s="103">
        <v>36996</v>
      </c>
      <c r="AE119" s="12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14"/>
      <c r="BC119" s="17">
        <f t="shared" si="3"/>
        <v>0</v>
      </c>
      <c r="BD119" s="68"/>
    </row>
    <row r="120" spans="1:56" x14ac:dyDescent="0.2">
      <c r="A120" s="68"/>
      <c r="B120" s="103">
        <v>36997</v>
      </c>
      <c r="C120" s="12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14"/>
      <c r="AA120" s="17">
        <f t="shared" si="2"/>
        <v>0</v>
      </c>
      <c r="AB120" s="68"/>
      <c r="AC120" s="68"/>
      <c r="AD120" s="103">
        <v>36997</v>
      </c>
      <c r="AE120" s="12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14"/>
      <c r="BC120" s="17">
        <f t="shared" si="3"/>
        <v>0</v>
      </c>
      <c r="BD120" s="68"/>
    </row>
    <row r="121" spans="1:56" x14ac:dyDescent="0.2">
      <c r="A121" s="68"/>
      <c r="B121" s="103">
        <v>36998</v>
      </c>
      <c r="C121" s="12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14"/>
      <c r="AA121" s="17">
        <f t="shared" si="2"/>
        <v>0</v>
      </c>
      <c r="AB121" s="68"/>
      <c r="AC121" s="68"/>
      <c r="AD121" s="103">
        <v>36998</v>
      </c>
      <c r="AE121" s="12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14"/>
      <c r="BC121" s="17">
        <f t="shared" si="3"/>
        <v>0</v>
      </c>
      <c r="BD121" s="68"/>
    </row>
    <row r="122" spans="1:56" x14ac:dyDescent="0.2">
      <c r="A122" s="68"/>
      <c r="B122" s="103">
        <v>36999</v>
      </c>
      <c r="C122" s="12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14"/>
      <c r="AA122" s="17">
        <f t="shared" si="2"/>
        <v>0</v>
      </c>
      <c r="AB122" s="68"/>
      <c r="AC122" s="68"/>
      <c r="AD122" s="103">
        <v>36999</v>
      </c>
      <c r="AE122" s="12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14"/>
      <c r="BC122" s="17">
        <f t="shared" si="3"/>
        <v>0</v>
      </c>
      <c r="BD122" s="68"/>
    </row>
    <row r="123" spans="1:56" x14ac:dyDescent="0.2">
      <c r="A123" s="68"/>
      <c r="B123" s="103">
        <v>37000</v>
      </c>
      <c r="C123" s="12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14"/>
      <c r="AA123" s="17">
        <f t="shared" si="2"/>
        <v>0</v>
      </c>
      <c r="AB123" s="68"/>
      <c r="AC123" s="68"/>
      <c r="AD123" s="103">
        <v>37000</v>
      </c>
      <c r="AE123" s="12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14"/>
      <c r="BC123" s="17">
        <f t="shared" si="3"/>
        <v>0</v>
      </c>
      <c r="BD123" s="68"/>
    </row>
    <row r="124" spans="1:56" x14ac:dyDescent="0.2">
      <c r="A124" s="68"/>
      <c r="B124" s="103">
        <v>37001</v>
      </c>
      <c r="C124" s="12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14"/>
      <c r="AA124" s="17">
        <f t="shared" si="2"/>
        <v>0</v>
      </c>
      <c r="AB124" s="68"/>
      <c r="AC124" s="68"/>
      <c r="AD124" s="103">
        <v>37001</v>
      </c>
      <c r="AE124" s="12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14"/>
      <c r="BC124" s="17">
        <f t="shared" si="3"/>
        <v>0</v>
      </c>
      <c r="BD124" s="68"/>
    </row>
    <row r="125" spans="1:56" x14ac:dyDescent="0.2">
      <c r="A125" s="68"/>
      <c r="B125" s="103">
        <v>37002</v>
      </c>
      <c r="C125" s="12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14"/>
      <c r="AA125" s="17">
        <f t="shared" si="2"/>
        <v>0</v>
      </c>
      <c r="AB125" s="68"/>
      <c r="AC125" s="68"/>
      <c r="AD125" s="103">
        <v>37002</v>
      </c>
      <c r="AE125" s="12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14"/>
      <c r="BC125" s="17">
        <f t="shared" si="3"/>
        <v>0</v>
      </c>
      <c r="BD125" s="68"/>
    </row>
    <row r="126" spans="1:56" x14ac:dyDescent="0.2">
      <c r="A126" s="68"/>
      <c r="B126" s="103">
        <v>37003</v>
      </c>
      <c r="C126" s="12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14"/>
      <c r="AA126" s="17">
        <f t="shared" si="2"/>
        <v>0</v>
      </c>
      <c r="AB126" s="68"/>
      <c r="AC126" s="68"/>
      <c r="AD126" s="103">
        <v>37003</v>
      </c>
      <c r="AE126" s="12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14"/>
      <c r="BC126" s="17">
        <f t="shared" si="3"/>
        <v>0</v>
      </c>
      <c r="BD126" s="68"/>
    </row>
    <row r="127" spans="1:56" x14ac:dyDescent="0.2">
      <c r="A127" s="68"/>
      <c r="B127" s="103">
        <v>37004</v>
      </c>
      <c r="C127" s="12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14"/>
      <c r="AA127" s="17">
        <f t="shared" si="2"/>
        <v>0</v>
      </c>
      <c r="AB127" s="68"/>
      <c r="AC127" s="68"/>
      <c r="AD127" s="103">
        <v>37004</v>
      </c>
      <c r="AE127" s="12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14"/>
      <c r="BC127" s="17">
        <f t="shared" si="3"/>
        <v>0</v>
      </c>
      <c r="BD127" s="68"/>
    </row>
    <row r="128" spans="1:56" x14ac:dyDescent="0.2">
      <c r="A128" s="68"/>
      <c r="B128" s="103">
        <v>37005</v>
      </c>
      <c r="C128" s="12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14"/>
      <c r="AA128" s="17">
        <f t="shared" si="2"/>
        <v>0</v>
      </c>
      <c r="AB128" s="68"/>
      <c r="AC128" s="68"/>
      <c r="AD128" s="103">
        <v>37005</v>
      </c>
      <c r="AE128" s="12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14"/>
      <c r="BC128" s="17">
        <f t="shared" si="3"/>
        <v>0</v>
      </c>
      <c r="BD128" s="68"/>
    </row>
    <row r="129" spans="1:56" x14ac:dyDescent="0.2">
      <c r="A129" s="68"/>
      <c r="B129" s="103">
        <v>37006</v>
      </c>
      <c r="C129" s="12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14"/>
      <c r="AA129" s="17">
        <f t="shared" si="2"/>
        <v>0</v>
      </c>
      <c r="AB129" s="68"/>
      <c r="AC129" s="68"/>
      <c r="AD129" s="103">
        <v>37006</v>
      </c>
      <c r="AE129" s="12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14"/>
      <c r="BC129" s="17">
        <f t="shared" si="3"/>
        <v>0</v>
      </c>
      <c r="BD129" s="68"/>
    </row>
    <row r="130" spans="1:56" x14ac:dyDescent="0.2">
      <c r="A130" s="68"/>
      <c r="B130" s="103">
        <v>37007</v>
      </c>
      <c r="C130" s="12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14"/>
      <c r="AA130" s="17">
        <f t="shared" si="2"/>
        <v>0</v>
      </c>
      <c r="AB130" s="68"/>
      <c r="AC130" s="68"/>
      <c r="AD130" s="103">
        <v>37007</v>
      </c>
      <c r="AE130" s="12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14"/>
      <c r="BC130" s="17">
        <f t="shared" si="3"/>
        <v>0</v>
      </c>
      <c r="BD130" s="68"/>
    </row>
    <row r="131" spans="1:56" x14ac:dyDescent="0.2">
      <c r="A131" s="68"/>
      <c r="B131" s="103">
        <v>37008</v>
      </c>
      <c r="C131" s="12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14"/>
      <c r="AA131" s="17">
        <f t="shared" si="2"/>
        <v>0</v>
      </c>
      <c r="AB131" s="68"/>
      <c r="AC131" s="68"/>
      <c r="AD131" s="103">
        <v>37008</v>
      </c>
      <c r="AE131" s="12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14"/>
      <c r="BC131" s="17">
        <f t="shared" si="3"/>
        <v>0</v>
      </c>
      <c r="BD131" s="68"/>
    </row>
    <row r="132" spans="1:56" x14ac:dyDescent="0.2">
      <c r="A132" s="68"/>
      <c r="B132" s="103">
        <v>37009</v>
      </c>
      <c r="C132" s="12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14"/>
      <c r="AA132" s="17">
        <f t="shared" si="2"/>
        <v>0</v>
      </c>
      <c r="AB132" s="68"/>
      <c r="AC132" s="68"/>
      <c r="AD132" s="103">
        <v>37009</v>
      </c>
      <c r="AE132" s="12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14"/>
      <c r="BC132" s="17">
        <f t="shared" si="3"/>
        <v>0</v>
      </c>
      <c r="BD132" s="68"/>
    </row>
    <row r="133" spans="1:56" x14ac:dyDescent="0.2">
      <c r="A133" s="68"/>
      <c r="B133" s="103">
        <v>37010</v>
      </c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14"/>
      <c r="AA133" s="17">
        <f t="shared" si="2"/>
        <v>0</v>
      </c>
      <c r="AB133" s="68"/>
      <c r="AC133" s="68"/>
      <c r="AD133" s="103">
        <v>37010</v>
      </c>
      <c r="AE133" s="12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14"/>
      <c r="BC133" s="17">
        <f t="shared" si="3"/>
        <v>0</v>
      </c>
      <c r="BD133" s="68"/>
    </row>
    <row r="134" spans="1:56" ht="13.5" thickBot="1" x14ac:dyDescent="0.25">
      <c r="A134" s="68"/>
      <c r="B134" s="104">
        <v>37011</v>
      </c>
      <c r="C134" s="13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5"/>
      <c r="AA134" s="18">
        <f t="shared" si="2"/>
        <v>0</v>
      </c>
      <c r="AB134" s="68"/>
      <c r="AC134" s="68"/>
      <c r="AD134" s="104">
        <v>37011</v>
      </c>
      <c r="AE134" s="13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5"/>
      <c r="BC134" s="18">
        <f t="shared" si="3"/>
        <v>0</v>
      </c>
      <c r="BD134" s="68"/>
    </row>
    <row r="135" spans="1:56" x14ac:dyDescent="0.2">
      <c r="A135" s="68"/>
      <c r="B135" s="102">
        <v>37012</v>
      </c>
      <c r="C135" s="7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6"/>
      <c r="AA135" s="16">
        <f t="shared" si="2"/>
        <v>0</v>
      </c>
      <c r="AB135" s="68"/>
      <c r="AC135" s="68"/>
      <c r="AD135" s="102">
        <v>37012</v>
      </c>
      <c r="AE135" s="7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6"/>
      <c r="BC135" s="16">
        <f t="shared" si="3"/>
        <v>0</v>
      </c>
      <c r="BD135" s="68"/>
    </row>
    <row r="136" spans="1:56" x14ac:dyDescent="0.2">
      <c r="A136" s="68"/>
      <c r="B136" s="103">
        <v>37013</v>
      </c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14"/>
      <c r="AA136" s="17">
        <f t="shared" si="2"/>
        <v>0</v>
      </c>
      <c r="AB136" s="68"/>
      <c r="AC136" s="68"/>
      <c r="AD136" s="103">
        <v>37013</v>
      </c>
      <c r="AE136" s="12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14"/>
      <c r="BC136" s="17">
        <f t="shared" si="3"/>
        <v>0</v>
      </c>
      <c r="BD136" s="68"/>
    </row>
    <row r="137" spans="1:56" x14ac:dyDescent="0.2">
      <c r="A137" s="68"/>
      <c r="B137" s="103">
        <v>37014</v>
      </c>
      <c r="C137" s="12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14"/>
      <c r="AA137" s="17">
        <f t="shared" si="2"/>
        <v>0</v>
      </c>
      <c r="AB137" s="68"/>
      <c r="AC137" s="68"/>
      <c r="AD137" s="103">
        <v>37014</v>
      </c>
      <c r="AE137" s="12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14"/>
      <c r="BC137" s="17">
        <f t="shared" si="3"/>
        <v>0</v>
      </c>
      <c r="BD137" s="68"/>
    </row>
    <row r="138" spans="1:56" x14ac:dyDescent="0.2">
      <c r="A138" s="68"/>
      <c r="B138" s="103">
        <v>37015</v>
      </c>
      <c r="C138" s="12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14"/>
      <c r="AA138" s="17">
        <f t="shared" si="2"/>
        <v>0</v>
      </c>
      <c r="AB138" s="68"/>
      <c r="AC138" s="68"/>
      <c r="AD138" s="103">
        <v>37015</v>
      </c>
      <c r="AE138" s="12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14"/>
      <c r="BC138" s="17">
        <f t="shared" si="3"/>
        <v>0</v>
      </c>
      <c r="BD138" s="68"/>
    </row>
    <row r="139" spans="1:56" x14ac:dyDescent="0.2">
      <c r="A139" s="68"/>
      <c r="B139" s="103">
        <v>37016</v>
      </c>
      <c r="C139" s="12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14"/>
      <c r="AA139" s="17">
        <f t="shared" si="2"/>
        <v>0</v>
      </c>
      <c r="AB139" s="68"/>
      <c r="AC139" s="68"/>
      <c r="AD139" s="103">
        <v>37016</v>
      </c>
      <c r="AE139" s="12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14"/>
      <c r="BC139" s="17">
        <f t="shared" si="3"/>
        <v>0</v>
      </c>
      <c r="BD139" s="68"/>
    </row>
    <row r="140" spans="1:56" x14ac:dyDescent="0.2">
      <c r="A140" s="68"/>
      <c r="B140" s="103">
        <v>37017</v>
      </c>
      <c r="C140" s="12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14"/>
      <c r="AA140" s="17">
        <f t="shared" si="2"/>
        <v>0</v>
      </c>
      <c r="AB140" s="68"/>
      <c r="AC140" s="68"/>
      <c r="AD140" s="103">
        <v>37017</v>
      </c>
      <c r="AE140" s="12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14"/>
      <c r="BC140" s="17">
        <f t="shared" si="3"/>
        <v>0</v>
      </c>
      <c r="BD140" s="68"/>
    </row>
    <row r="141" spans="1:56" x14ac:dyDescent="0.2">
      <c r="A141" s="68"/>
      <c r="B141" s="103">
        <v>37018</v>
      </c>
      <c r="C141" s="12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14"/>
      <c r="AA141" s="17">
        <f t="shared" si="2"/>
        <v>0</v>
      </c>
      <c r="AB141" s="68"/>
      <c r="AC141" s="68"/>
      <c r="AD141" s="103">
        <v>37018</v>
      </c>
      <c r="AE141" s="12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14"/>
      <c r="BC141" s="17">
        <f t="shared" si="3"/>
        <v>0</v>
      </c>
      <c r="BD141" s="68"/>
    </row>
    <row r="142" spans="1:56" x14ac:dyDescent="0.2">
      <c r="A142" s="68"/>
      <c r="B142" s="103">
        <v>37019</v>
      </c>
      <c r="C142" s="12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14"/>
      <c r="AA142" s="17">
        <f t="shared" si="2"/>
        <v>0</v>
      </c>
      <c r="AB142" s="68"/>
      <c r="AC142" s="68"/>
      <c r="AD142" s="103">
        <v>37019</v>
      </c>
      <c r="AE142" s="12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14"/>
      <c r="BC142" s="17">
        <f t="shared" si="3"/>
        <v>0</v>
      </c>
      <c r="BD142" s="68"/>
    </row>
    <row r="143" spans="1:56" x14ac:dyDescent="0.2">
      <c r="A143" s="68"/>
      <c r="B143" s="103">
        <v>37020</v>
      </c>
      <c r="C143" s="12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14"/>
      <c r="AA143" s="17">
        <f t="shared" si="2"/>
        <v>0</v>
      </c>
      <c r="AB143" s="68"/>
      <c r="AC143" s="68"/>
      <c r="AD143" s="103">
        <v>37020</v>
      </c>
      <c r="AE143" s="12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14"/>
      <c r="BC143" s="17">
        <f t="shared" si="3"/>
        <v>0</v>
      </c>
      <c r="BD143" s="68"/>
    </row>
    <row r="144" spans="1:56" x14ac:dyDescent="0.2">
      <c r="A144" s="68"/>
      <c r="B144" s="103">
        <v>37021</v>
      </c>
      <c r="C144" s="12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14"/>
      <c r="AA144" s="17">
        <f t="shared" ref="AA144:AA207" si="4">SUM(C144:Z144)</f>
        <v>0</v>
      </c>
      <c r="AB144" s="68"/>
      <c r="AC144" s="68"/>
      <c r="AD144" s="103">
        <v>37021</v>
      </c>
      <c r="AE144" s="12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14"/>
      <c r="BC144" s="17">
        <f t="shared" ref="BC144:BC207" si="5">SUM(AE144:BB144)</f>
        <v>0</v>
      </c>
      <c r="BD144" s="68"/>
    </row>
    <row r="145" spans="1:56" x14ac:dyDescent="0.2">
      <c r="A145" s="68"/>
      <c r="B145" s="103">
        <v>37022</v>
      </c>
      <c r="C145" s="12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14"/>
      <c r="AA145" s="17">
        <f t="shared" si="4"/>
        <v>0</v>
      </c>
      <c r="AB145" s="68"/>
      <c r="AC145" s="68"/>
      <c r="AD145" s="103">
        <v>37022</v>
      </c>
      <c r="AE145" s="12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14"/>
      <c r="BC145" s="17">
        <f t="shared" si="5"/>
        <v>0</v>
      </c>
      <c r="BD145" s="68"/>
    </row>
    <row r="146" spans="1:56" x14ac:dyDescent="0.2">
      <c r="A146" s="68"/>
      <c r="B146" s="103">
        <v>37023</v>
      </c>
      <c r="C146" s="12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14"/>
      <c r="AA146" s="17">
        <f t="shared" si="4"/>
        <v>0</v>
      </c>
      <c r="AB146" s="68"/>
      <c r="AC146" s="68"/>
      <c r="AD146" s="103">
        <v>37023</v>
      </c>
      <c r="AE146" s="12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14"/>
      <c r="BC146" s="17">
        <f t="shared" si="5"/>
        <v>0</v>
      </c>
      <c r="BD146" s="68"/>
    </row>
    <row r="147" spans="1:56" x14ac:dyDescent="0.2">
      <c r="A147" s="68"/>
      <c r="B147" s="103">
        <v>37024</v>
      </c>
      <c r="C147" s="12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14"/>
      <c r="AA147" s="17">
        <f t="shared" si="4"/>
        <v>0</v>
      </c>
      <c r="AB147" s="68"/>
      <c r="AC147" s="68"/>
      <c r="AD147" s="103">
        <v>37024</v>
      </c>
      <c r="AE147" s="12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14"/>
      <c r="BC147" s="17">
        <f t="shared" si="5"/>
        <v>0</v>
      </c>
      <c r="BD147" s="68"/>
    </row>
    <row r="148" spans="1:56" x14ac:dyDescent="0.2">
      <c r="A148" s="68"/>
      <c r="B148" s="103">
        <v>37025</v>
      </c>
      <c r="C148" s="12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14"/>
      <c r="AA148" s="17">
        <f t="shared" si="4"/>
        <v>0</v>
      </c>
      <c r="AB148" s="68"/>
      <c r="AC148" s="68"/>
      <c r="AD148" s="103">
        <v>37025</v>
      </c>
      <c r="AE148" s="12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14"/>
      <c r="BC148" s="17">
        <f t="shared" si="5"/>
        <v>0</v>
      </c>
      <c r="BD148" s="68"/>
    </row>
    <row r="149" spans="1:56" x14ac:dyDescent="0.2">
      <c r="A149" s="68"/>
      <c r="B149" s="103">
        <v>37026</v>
      </c>
      <c r="C149" s="12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14"/>
      <c r="AA149" s="17">
        <f t="shared" si="4"/>
        <v>0</v>
      </c>
      <c r="AB149" s="68"/>
      <c r="AC149" s="68"/>
      <c r="AD149" s="103">
        <v>37026</v>
      </c>
      <c r="AE149" s="12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14"/>
      <c r="BC149" s="17">
        <f t="shared" si="5"/>
        <v>0</v>
      </c>
      <c r="BD149" s="68"/>
    </row>
    <row r="150" spans="1:56" x14ac:dyDescent="0.2">
      <c r="A150" s="68"/>
      <c r="B150" s="103">
        <v>37027</v>
      </c>
      <c r="C150" s="12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14"/>
      <c r="AA150" s="17">
        <f t="shared" si="4"/>
        <v>0</v>
      </c>
      <c r="AB150" s="68"/>
      <c r="AC150" s="68"/>
      <c r="AD150" s="103">
        <v>37027</v>
      </c>
      <c r="AE150" s="12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14"/>
      <c r="BC150" s="17">
        <f t="shared" si="5"/>
        <v>0</v>
      </c>
      <c r="BD150" s="68"/>
    </row>
    <row r="151" spans="1:56" x14ac:dyDescent="0.2">
      <c r="A151" s="68"/>
      <c r="B151" s="103">
        <v>37028</v>
      </c>
      <c r="C151" s="12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14"/>
      <c r="AA151" s="17">
        <f t="shared" si="4"/>
        <v>0</v>
      </c>
      <c r="AB151" s="68"/>
      <c r="AC151" s="68"/>
      <c r="AD151" s="103">
        <v>37028</v>
      </c>
      <c r="AE151" s="12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14"/>
      <c r="BC151" s="17">
        <f t="shared" si="5"/>
        <v>0</v>
      </c>
      <c r="BD151" s="68"/>
    </row>
    <row r="152" spans="1:56" x14ac:dyDescent="0.2">
      <c r="A152" s="68"/>
      <c r="B152" s="103">
        <v>37029</v>
      </c>
      <c r="C152" s="12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14"/>
      <c r="AA152" s="17">
        <f t="shared" si="4"/>
        <v>0</v>
      </c>
      <c r="AB152" s="68"/>
      <c r="AC152" s="68"/>
      <c r="AD152" s="103">
        <v>37029</v>
      </c>
      <c r="AE152" s="12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14"/>
      <c r="BC152" s="17">
        <f t="shared" si="5"/>
        <v>0</v>
      </c>
      <c r="BD152" s="68"/>
    </row>
    <row r="153" spans="1:56" x14ac:dyDescent="0.2">
      <c r="A153" s="68"/>
      <c r="B153" s="103">
        <v>37030</v>
      </c>
      <c r="C153" s="12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14"/>
      <c r="AA153" s="17">
        <f t="shared" si="4"/>
        <v>0</v>
      </c>
      <c r="AB153" s="68"/>
      <c r="AC153" s="68"/>
      <c r="AD153" s="103">
        <v>37030</v>
      </c>
      <c r="AE153" s="12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14"/>
      <c r="BC153" s="17">
        <f t="shared" si="5"/>
        <v>0</v>
      </c>
      <c r="BD153" s="68"/>
    </row>
    <row r="154" spans="1:56" x14ac:dyDescent="0.2">
      <c r="A154" s="68"/>
      <c r="B154" s="103">
        <v>37031</v>
      </c>
      <c r="C154" s="12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14"/>
      <c r="AA154" s="17">
        <f t="shared" si="4"/>
        <v>0</v>
      </c>
      <c r="AB154" s="68"/>
      <c r="AC154" s="68"/>
      <c r="AD154" s="103">
        <v>37031</v>
      </c>
      <c r="AE154" s="12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14"/>
      <c r="BC154" s="17">
        <f t="shared" si="5"/>
        <v>0</v>
      </c>
      <c r="BD154" s="68"/>
    </row>
    <row r="155" spans="1:56" x14ac:dyDescent="0.2">
      <c r="A155" s="68"/>
      <c r="B155" s="103">
        <v>37032</v>
      </c>
      <c r="C155" s="12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14"/>
      <c r="AA155" s="17">
        <f t="shared" si="4"/>
        <v>0</v>
      </c>
      <c r="AB155" s="68"/>
      <c r="AC155" s="68"/>
      <c r="AD155" s="103">
        <v>37032</v>
      </c>
      <c r="AE155" s="12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14"/>
      <c r="BC155" s="17">
        <f t="shared" si="5"/>
        <v>0</v>
      </c>
      <c r="BD155" s="68"/>
    </row>
    <row r="156" spans="1:56" x14ac:dyDescent="0.2">
      <c r="A156" s="68"/>
      <c r="B156" s="103">
        <v>37033</v>
      </c>
      <c r="C156" s="12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14"/>
      <c r="AA156" s="17">
        <f t="shared" si="4"/>
        <v>0</v>
      </c>
      <c r="AB156" s="68"/>
      <c r="AC156" s="68"/>
      <c r="AD156" s="103">
        <v>37033</v>
      </c>
      <c r="AE156" s="12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14"/>
      <c r="BC156" s="17">
        <f t="shared" si="5"/>
        <v>0</v>
      </c>
      <c r="BD156" s="68"/>
    </row>
    <row r="157" spans="1:56" x14ac:dyDescent="0.2">
      <c r="A157" s="68"/>
      <c r="B157" s="103">
        <v>37034</v>
      </c>
      <c r="C157" s="12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14"/>
      <c r="AA157" s="17">
        <f t="shared" si="4"/>
        <v>0</v>
      </c>
      <c r="AB157" s="68"/>
      <c r="AC157" s="68"/>
      <c r="AD157" s="103">
        <v>37034</v>
      </c>
      <c r="AE157" s="12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14"/>
      <c r="BC157" s="17">
        <f t="shared" si="5"/>
        <v>0</v>
      </c>
      <c r="BD157" s="68"/>
    </row>
    <row r="158" spans="1:56" x14ac:dyDescent="0.2">
      <c r="A158" s="68"/>
      <c r="B158" s="103">
        <v>37035</v>
      </c>
      <c r="C158" s="12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14"/>
      <c r="AA158" s="17">
        <f t="shared" si="4"/>
        <v>0</v>
      </c>
      <c r="AB158" s="68"/>
      <c r="AC158" s="68"/>
      <c r="AD158" s="103">
        <v>37035</v>
      </c>
      <c r="AE158" s="12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14"/>
      <c r="BC158" s="17">
        <f t="shared" si="5"/>
        <v>0</v>
      </c>
      <c r="BD158" s="68"/>
    </row>
    <row r="159" spans="1:56" x14ac:dyDescent="0.2">
      <c r="A159" s="68"/>
      <c r="B159" s="103">
        <v>37036</v>
      </c>
      <c r="C159" s="12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14"/>
      <c r="AA159" s="17">
        <f t="shared" si="4"/>
        <v>0</v>
      </c>
      <c r="AB159" s="68"/>
      <c r="AC159" s="68"/>
      <c r="AD159" s="103">
        <v>37036</v>
      </c>
      <c r="AE159" s="12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14"/>
      <c r="BC159" s="17">
        <f t="shared" si="5"/>
        <v>0</v>
      </c>
      <c r="BD159" s="68"/>
    </row>
    <row r="160" spans="1:56" x14ac:dyDescent="0.2">
      <c r="A160" s="68"/>
      <c r="B160" s="103">
        <v>37037</v>
      </c>
      <c r="C160" s="12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14"/>
      <c r="AA160" s="17">
        <f t="shared" si="4"/>
        <v>0</v>
      </c>
      <c r="AB160" s="68"/>
      <c r="AC160" s="68"/>
      <c r="AD160" s="103">
        <v>37037</v>
      </c>
      <c r="AE160" s="12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14"/>
      <c r="BC160" s="17">
        <f t="shared" si="5"/>
        <v>0</v>
      </c>
      <c r="BD160" s="68"/>
    </row>
    <row r="161" spans="1:56" x14ac:dyDescent="0.2">
      <c r="A161" s="68"/>
      <c r="B161" s="103">
        <v>37038</v>
      </c>
      <c r="C161" s="12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14"/>
      <c r="AA161" s="17">
        <f t="shared" si="4"/>
        <v>0</v>
      </c>
      <c r="AB161" s="68"/>
      <c r="AC161" s="68"/>
      <c r="AD161" s="103">
        <v>37038</v>
      </c>
      <c r="AE161" s="12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14"/>
      <c r="BC161" s="17">
        <f t="shared" si="5"/>
        <v>0</v>
      </c>
      <c r="BD161" s="68"/>
    </row>
    <row r="162" spans="1:56" x14ac:dyDescent="0.2">
      <c r="A162" s="68"/>
      <c r="B162" s="103">
        <v>37039</v>
      </c>
      <c r="C162" s="12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14"/>
      <c r="AA162" s="17">
        <f t="shared" si="4"/>
        <v>0</v>
      </c>
      <c r="AB162" s="68"/>
      <c r="AC162" s="68"/>
      <c r="AD162" s="103">
        <v>37039</v>
      </c>
      <c r="AE162" s="12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14"/>
      <c r="BC162" s="17">
        <f t="shared" si="5"/>
        <v>0</v>
      </c>
      <c r="BD162" s="68"/>
    </row>
    <row r="163" spans="1:56" x14ac:dyDescent="0.2">
      <c r="A163" s="68"/>
      <c r="B163" s="103">
        <v>37040</v>
      </c>
      <c r="C163" s="12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14"/>
      <c r="AA163" s="17">
        <f t="shared" si="4"/>
        <v>0</v>
      </c>
      <c r="AB163" s="68"/>
      <c r="AC163" s="68"/>
      <c r="AD163" s="103">
        <v>37040</v>
      </c>
      <c r="AE163" s="12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14"/>
      <c r="BC163" s="17">
        <f t="shared" si="5"/>
        <v>0</v>
      </c>
      <c r="BD163" s="68"/>
    </row>
    <row r="164" spans="1:56" x14ac:dyDescent="0.2">
      <c r="A164" s="68"/>
      <c r="B164" s="103">
        <v>37041</v>
      </c>
      <c r="C164" s="12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14"/>
      <c r="AA164" s="17">
        <f t="shared" si="4"/>
        <v>0</v>
      </c>
      <c r="AB164" s="68"/>
      <c r="AC164" s="68"/>
      <c r="AD164" s="103">
        <v>37041</v>
      </c>
      <c r="AE164" s="12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14"/>
      <c r="BC164" s="17">
        <f t="shared" si="5"/>
        <v>0</v>
      </c>
      <c r="BD164" s="68"/>
    </row>
    <row r="165" spans="1:56" ht="13.5" thickBot="1" x14ac:dyDescent="0.25">
      <c r="A165" s="68"/>
      <c r="B165" s="104">
        <v>37042</v>
      </c>
      <c r="C165" s="13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5"/>
      <c r="AA165" s="18">
        <f t="shared" si="4"/>
        <v>0</v>
      </c>
      <c r="AB165" s="68"/>
      <c r="AC165" s="68"/>
      <c r="AD165" s="104">
        <v>37042</v>
      </c>
      <c r="AE165" s="13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5"/>
      <c r="BC165" s="18">
        <f t="shared" si="5"/>
        <v>0</v>
      </c>
      <c r="BD165" s="68"/>
    </row>
    <row r="166" spans="1:56" x14ac:dyDescent="0.2">
      <c r="A166" s="68"/>
      <c r="B166" s="102">
        <v>37043</v>
      </c>
      <c r="C166" s="7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6"/>
      <c r="AA166" s="16">
        <f t="shared" si="4"/>
        <v>0</v>
      </c>
      <c r="AB166" s="68"/>
      <c r="AC166" s="68"/>
      <c r="AD166" s="102">
        <v>37043</v>
      </c>
      <c r="AE166" s="7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6"/>
      <c r="BC166" s="16">
        <f t="shared" si="5"/>
        <v>0</v>
      </c>
      <c r="BD166" s="68"/>
    </row>
    <row r="167" spans="1:56" x14ac:dyDescent="0.2">
      <c r="A167" s="68"/>
      <c r="B167" s="103">
        <v>37044</v>
      </c>
      <c r="C167" s="12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14"/>
      <c r="AA167" s="17">
        <f t="shared" si="4"/>
        <v>0</v>
      </c>
      <c r="AB167" s="68"/>
      <c r="AC167" s="68"/>
      <c r="AD167" s="103">
        <v>37044</v>
      </c>
      <c r="AE167" s="12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14"/>
      <c r="BC167" s="17">
        <f t="shared" si="5"/>
        <v>0</v>
      </c>
      <c r="BD167" s="68"/>
    </row>
    <row r="168" spans="1:56" x14ac:dyDescent="0.2">
      <c r="A168" s="68"/>
      <c r="B168" s="103">
        <v>37045</v>
      </c>
      <c r="C168" s="12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14"/>
      <c r="AA168" s="17">
        <f t="shared" si="4"/>
        <v>0</v>
      </c>
      <c r="AB168" s="68"/>
      <c r="AC168" s="68"/>
      <c r="AD168" s="103">
        <v>37045</v>
      </c>
      <c r="AE168" s="12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14"/>
      <c r="BC168" s="17">
        <f t="shared" si="5"/>
        <v>0</v>
      </c>
      <c r="BD168" s="68"/>
    </row>
    <row r="169" spans="1:56" x14ac:dyDescent="0.2">
      <c r="A169" s="68"/>
      <c r="B169" s="103">
        <v>37046</v>
      </c>
      <c r="C169" s="12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14"/>
      <c r="AA169" s="17">
        <f t="shared" si="4"/>
        <v>0</v>
      </c>
      <c r="AB169" s="68"/>
      <c r="AC169" s="68"/>
      <c r="AD169" s="103">
        <v>37046</v>
      </c>
      <c r="AE169" s="12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14"/>
      <c r="BC169" s="17">
        <f t="shared" si="5"/>
        <v>0</v>
      </c>
      <c r="BD169" s="68"/>
    </row>
    <row r="170" spans="1:56" x14ac:dyDescent="0.2">
      <c r="A170" s="68"/>
      <c r="B170" s="103">
        <v>37047</v>
      </c>
      <c r="C170" s="12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14"/>
      <c r="AA170" s="17">
        <f t="shared" si="4"/>
        <v>0</v>
      </c>
      <c r="AB170" s="68"/>
      <c r="AC170" s="68"/>
      <c r="AD170" s="103">
        <v>37047</v>
      </c>
      <c r="AE170" s="12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14"/>
      <c r="BC170" s="17">
        <f t="shared" si="5"/>
        <v>0</v>
      </c>
      <c r="BD170" s="68"/>
    </row>
    <row r="171" spans="1:56" x14ac:dyDescent="0.2">
      <c r="A171" s="68"/>
      <c r="B171" s="103">
        <v>37048</v>
      </c>
      <c r="C171" s="12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14"/>
      <c r="AA171" s="17">
        <f t="shared" si="4"/>
        <v>0</v>
      </c>
      <c r="AB171" s="68"/>
      <c r="AC171" s="68"/>
      <c r="AD171" s="103">
        <v>37048</v>
      </c>
      <c r="AE171" s="12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14"/>
      <c r="BC171" s="17">
        <f t="shared" si="5"/>
        <v>0</v>
      </c>
      <c r="BD171" s="68"/>
    </row>
    <row r="172" spans="1:56" x14ac:dyDescent="0.2">
      <c r="A172" s="68"/>
      <c r="B172" s="103">
        <v>37049</v>
      </c>
      <c r="C172" s="12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14"/>
      <c r="AA172" s="17">
        <f t="shared" si="4"/>
        <v>0</v>
      </c>
      <c r="AB172" s="68"/>
      <c r="AC172" s="68"/>
      <c r="AD172" s="103">
        <v>37049</v>
      </c>
      <c r="AE172" s="12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14"/>
      <c r="BC172" s="17">
        <f t="shared" si="5"/>
        <v>0</v>
      </c>
      <c r="BD172" s="68"/>
    </row>
    <row r="173" spans="1:56" x14ac:dyDescent="0.2">
      <c r="A173" s="68"/>
      <c r="B173" s="103">
        <v>37050</v>
      </c>
      <c r="C173" s="12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14"/>
      <c r="AA173" s="17">
        <f t="shared" si="4"/>
        <v>0</v>
      </c>
      <c r="AB173" s="68"/>
      <c r="AC173" s="68"/>
      <c r="AD173" s="103">
        <v>37050</v>
      </c>
      <c r="AE173" s="12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14"/>
      <c r="BC173" s="17">
        <f t="shared" si="5"/>
        <v>0</v>
      </c>
      <c r="BD173" s="68"/>
    </row>
    <row r="174" spans="1:56" x14ac:dyDescent="0.2">
      <c r="A174" s="68"/>
      <c r="B174" s="103">
        <v>37051</v>
      </c>
      <c r="C174" s="12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14"/>
      <c r="AA174" s="17">
        <f t="shared" si="4"/>
        <v>0</v>
      </c>
      <c r="AB174" s="68"/>
      <c r="AC174" s="68"/>
      <c r="AD174" s="103">
        <v>37051</v>
      </c>
      <c r="AE174" s="12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14"/>
      <c r="BC174" s="17">
        <f t="shared" si="5"/>
        <v>0</v>
      </c>
      <c r="BD174" s="68"/>
    </row>
    <row r="175" spans="1:56" x14ac:dyDescent="0.2">
      <c r="A175" s="68"/>
      <c r="B175" s="103">
        <v>37052</v>
      </c>
      <c r="C175" s="12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14"/>
      <c r="AA175" s="17">
        <f t="shared" si="4"/>
        <v>0</v>
      </c>
      <c r="AB175" s="68"/>
      <c r="AC175" s="68"/>
      <c r="AD175" s="103">
        <v>37052</v>
      </c>
      <c r="AE175" s="12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14"/>
      <c r="BC175" s="17">
        <f t="shared" si="5"/>
        <v>0</v>
      </c>
      <c r="BD175" s="68"/>
    </row>
    <row r="176" spans="1:56" x14ac:dyDescent="0.2">
      <c r="A176" s="68"/>
      <c r="B176" s="103">
        <v>37053</v>
      </c>
      <c r="C176" s="12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14"/>
      <c r="AA176" s="17">
        <f t="shared" si="4"/>
        <v>0</v>
      </c>
      <c r="AB176" s="68"/>
      <c r="AC176" s="68"/>
      <c r="AD176" s="103">
        <v>37053</v>
      </c>
      <c r="AE176" s="12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14"/>
      <c r="BC176" s="17">
        <f t="shared" si="5"/>
        <v>0</v>
      </c>
      <c r="BD176" s="68"/>
    </row>
    <row r="177" spans="1:56" x14ac:dyDescent="0.2">
      <c r="A177" s="68"/>
      <c r="B177" s="103">
        <v>37054</v>
      </c>
      <c r="C177" s="12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14"/>
      <c r="AA177" s="17">
        <f t="shared" si="4"/>
        <v>0</v>
      </c>
      <c r="AB177" s="68"/>
      <c r="AC177" s="68"/>
      <c r="AD177" s="103">
        <v>37054</v>
      </c>
      <c r="AE177" s="12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14"/>
      <c r="BC177" s="17">
        <f t="shared" si="5"/>
        <v>0</v>
      </c>
      <c r="BD177" s="68"/>
    </row>
    <row r="178" spans="1:56" x14ac:dyDescent="0.2">
      <c r="A178" s="68"/>
      <c r="B178" s="103">
        <v>37055</v>
      </c>
      <c r="C178" s="12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14"/>
      <c r="AA178" s="17">
        <f t="shared" si="4"/>
        <v>0</v>
      </c>
      <c r="AB178" s="68"/>
      <c r="AC178" s="68"/>
      <c r="AD178" s="103">
        <v>37055</v>
      </c>
      <c r="AE178" s="12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14"/>
      <c r="BC178" s="17">
        <f t="shared" si="5"/>
        <v>0</v>
      </c>
      <c r="BD178" s="68"/>
    </row>
    <row r="179" spans="1:56" x14ac:dyDescent="0.2">
      <c r="A179" s="68"/>
      <c r="B179" s="103">
        <v>37056</v>
      </c>
      <c r="C179" s="12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14"/>
      <c r="AA179" s="17">
        <f t="shared" si="4"/>
        <v>0</v>
      </c>
      <c r="AB179" s="68"/>
      <c r="AC179" s="68"/>
      <c r="AD179" s="103">
        <v>37056</v>
      </c>
      <c r="AE179" s="12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14"/>
      <c r="BC179" s="17">
        <f t="shared" si="5"/>
        <v>0</v>
      </c>
      <c r="BD179" s="68"/>
    </row>
    <row r="180" spans="1:56" x14ac:dyDescent="0.2">
      <c r="A180" s="68"/>
      <c r="B180" s="103">
        <v>37057</v>
      </c>
      <c r="C180" s="12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14"/>
      <c r="AA180" s="17">
        <f t="shared" si="4"/>
        <v>0</v>
      </c>
      <c r="AB180" s="68"/>
      <c r="AC180" s="68"/>
      <c r="AD180" s="103">
        <v>37057</v>
      </c>
      <c r="AE180" s="12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14"/>
      <c r="BC180" s="17">
        <f t="shared" si="5"/>
        <v>0</v>
      </c>
      <c r="BD180" s="68"/>
    </row>
    <row r="181" spans="1:56" x14ac:dyDescent="0.2">
      <c r="A181" s="68"/>
      <c r="B181" s="103">
        <v>37058</v>
      </c>
      <c r="C181" s="12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14"/>
      <c r="AA181" s="17">
        <f t="shared" si="4"/>
        <v>0</v>
      </c>
      <c r="AB181" s="68"/>
      <c r="AC181" s="68"/>
      <c r="AD181" s="103">
        <v>37058</v>
      </c>
      <c r="AE181" s="12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14"/>
      <c r="BC181" s="17">
        <f t="shared" si="5"/>
        <v>0</v>
      </c>
      <c r="BD181" s="68"/>
    </row>
    <row r="182" spans="1:56" x14ac:dyDescent="0.2">
      <c r="A182" s="68"/>
      <c r="B182" s="103">
        <v>37059</v>
      </c>
      <c r="C182" s="12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14"/>
      <c r="AA182" s="17">
        <f t="shared" si="4"/>
        <v>0</v>
      </c>
      <c r="AB182" s="68"/>
      <c r="AC182" s="68"/>
      <c r="AD182" s="103">
        <v>37059</v>
      </c>
      <c r="AE182" s="12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14"/>
      <c r="BC182" s="17">
        <f t="shared" si="5"/>
        <v>0</v>
      </c>
      <c r="BD182" s="68"/>
    </row>
    <row r="183" spans="1:56" x14ac:dyDescent="0.2">
      <c r="A183" s="68"/>
      <c r="B183" s="103">
        <v>37060</v>
      </c>
      <c r="C183" s="12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14"/>
      <c r="AA183" s="17">
        <f t="shared" si="4"/>
        <v>0</v>
      </c>
      <c r="AB183" s="68"/>
      <c r="AC183" s="68"/>
      <c r="AD183" s="103">
        <v>37060</v>
      </c>
      <c r="AE183" s="12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14"/>
      <c r="BC183" s="17">
        <f t="shared" si="5"/>
        <v>0</v>
      </c>
      <c r="BD183" s="68"/>
    </row>
    <row r="184" spans="1:56" x14ac:dyDescent="0.2">
      <c r="A184" s="68"/>
      <c r="B184" s="103">
        <v>37061</v>
      </c>
      <c r="C184" s="12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14"/>
      <c r="AA184" s="17">
        <f t="shared" si="4"/>
        <v>0</v>
      </c>
      <c r="AB184" s="68"/>
      <c r="AC184" s="68"/>
      <c r="AD184" s="103">
        <v>37061</v>
      </c>
      <c r="AE184" s="12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14"/>
      <c r="BC184" s="17">
        <f t="shared" si="5"/>
        <v>0</v>
      </c>
      <c r="BD184" s="68"/>
    </row>
    <row r="185" spans="1:56" x14ac:dyDescent="0.2">
      <c r="A185" s="68"/>
      <c r="B185" s="103">
        <v>37062</v>
      </c>
      <c r="C185" s="12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14"/>
      <c r="AA185" s="17">
        <f t="shared" si="4"/>
        <v>0</v>
      </c>
      <c r="AB185" s="68"/>
      <c r="AC185" s="68"/>
      <c r="AD185" s="103">
        <v>37062</v>
      </c>
      <c r="AE185" s="12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14"/>
      <c r="BC185" s="17">
        <f t="shared" si="5"/>
        <v>0</v>
      </c>
      <c r="BD185" s="68"/>
    </row>
    <row r="186" spans="1:56" x14ac:dyDescent="0.2">
      <c r="A186" s="68"/>
      <c r="B186" s="103">
        <v>37063</v>
      </c>
      <c r="C186" s="12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14"/>
      <c r="AA186" s="17">
        <f t="shared" si="4"/>
        <v>0</v>
      </c>
      <c r="AB186" s="68"/>
      <c r="AC186" s="68"/>
      <c r="AD186" s="103">
        <v>37063</v>
      </c>
      <c r="AE186" s="12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14"/>
      <c r="BC186" s="17">
        <f t="shared" si="5"/>
        <v>0</v>
      </c>
      <c r="BD186" s="68"/>
    </row>
    <row r="187" spans="1:56" x14ac:dyDescent="0.2">
      <c r="A187" s="68"/>
      <c r="B187" s="103">
        <v>37064</v>
      </c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14"/>
      <c r="AA187" s="17">
        <f t="shared" si="4"/>
        <v>0</v>
      </c>
      <c r="AB187" s="68"/>
      <c r="AC187" s="68"/>
      <c r="AD187" s="103">
        <v>37064</v>
      </c>
      <c r="AE187" s="12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14"/>
      <c r="BC187" s="17">
        <f t="shared" si="5"/>
        <v>0</v>
      </c>
      <c r="BD187" s="68"/>
    </row>
    <row r="188" spans="1:56" x14ac:dyDescent="0.2">
      <c r="A188" s="68"/>
      <c r="B188" s="103">
        <v>37065</v>
      </c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14"/>
      <c r="AA188" s="17">
        <f t="shared" si="4"/>
        <v>0</v>
      </c>
      <c r="AB188" s="68"/>
      <c r="AC188" s="68"/>
      <c r="AD188" s="103">
        <v>37065</v>
      </c>
      <c r="AE188" s="12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14"/>
      <c r="BC188" s="17">
        <f t="shared" si="5"/>
        <v>0</v>
      </c>
      <c r="BD188" s="68"/>
    </row>
    <row r="189" spans="1:56" x14ac:dyDescent="0.2">
      <c r="A189" s="68"/>
      <c r="B189" s="103">
        <v>37066</v>
      </c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14"/>
      <c r="AA189" s="17">
        <f t="shared" si="4"/>
        <v>0</v>
      </c>
      <c r="AB189" s="68"/>
      <c r="AC189" s="68"/>
      <c r="AD189" s="103">
        <v>37066</v>
      </c>
      <c r="AE189" s="12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14"/>
      <c r="BC189" s="17">
        <f t="shared" si="5"/>
        <v>0</v>
      </c>
      <c r="BD189" s="68"/>
    </row>
    <row r="190" spans="1:56" x14ac:dyDescent="0.2">
      <c r="A190" s="68"/>
      <c r="B190" s="103">
        <v>37067</v>
      </c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14"/>
      <c r="AA190" s="17">
        <f t="shared" si="4"/>
        <v>0</v>
      </c>
      <c r="AB190" s="68"/>
      <c r="AC190" s="68"/>
      <c r="AD190" s="103">
        <v>37067</v>
      </c>
      <c r="AE190" s="12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14"/>
      <c r="BC190" s="17">
        <f t="shared" si="5"/>
        <v>0</v>
      </c>
      <c r="BD190" s="68"/>
    </row>
    <row r="191" spans="1:56" x14ac:dyDescent="0.2">
      <c r="A191" s="68"/>
      <c r="B191" s="103">
        <v>37068</v>
      </c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14"/>
      <c r="AA191" s="17">
        <f t="shared" si="4"/>
        <v>0</v>
      </c>
      <c r="AB191" s="68"/>
      <c r="AC191" s="68"/>
      <c r="AD191" s="103">
        <v>37068</v>
      </c>
      <c r="AE191" s="12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14"/>
      <c r="BC191" s="17">
        <f t="shared" si="5"/>
        <v>0</v>
      </c>
      <c r="BD191" s="68"/>
    </row>
    <row r="192" spans="1:56" x14ac:dyDescent="0.2">
      <c r="A192" s="68"/>
      <c r="B192" s="103">
        <v>37069</v>
      </c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14"/>
      <c r="AA192" s="17">
        <f t="shared" si="4"/>
        <v>0</v>
      </c>
      <c r="AB192" s="68"/>
      <c r="AC192" s="68"/>
      <c r="AD192" s="103">
        <v>37069</v>
      </c>
      <c r="AE192" s="12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14"/>
      <c r="BC192" s="17">
        <f t="shared" si="5"/>
        <v>0</v>
      </c>
      <c r="BD192" s="68"/>
    </row>
    <row r="193" spans="1:56" x14ac:dyDescent="0.2">
      <c r="A193" s="68"/>
      <c r="B193" s="103">
        <v>37070</v>
      </c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14"/>
      <c r="AA193" s="17">
        <f t="shared" si="4"/>
        <v>0</v>
      </c>
      <c r="AB193" s="68"/>
      <c r="AC193" s="68"/>
      <c r="AD193" s="103">
        <v>37070</v>
      </c>
      <c r="AE193" s="12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14"/>
      <c r="BC193" s="17">
        <f t="shared" si="5"/>
        <v>0</v>
      </c>
      <c r="BD193" s="68"/>
    </row>
    <row r="194" spans="1:56" x14ac:dyDescent="0.2">
      <c r="A194" s="68"/>
      <c r="B194" s="103">
        <v>37071</v>
      </c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14"/>
      <c r="AA194" s="17">
        <f t="shared" si="4"/>
        <v>0</v>
      </c>
      <c r="AB194" s="68"/>
      <c r="AC194" s="68"/>
      <c r="AD194" s="103">
        <v>37071</v>
      </c>
      <c r="AE194" s="12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14"/>
      <c r="BC194" s="17">
        <f t="shared" si="5"/>
        <v>0</v>
      </c>
      <c r="BD194" s="68"/>
    </row>
    <row r="195" spans="1:56" ht="13.5" thickBot="1" x14ac:dyDescent="0.25">
      <c r="A195" s="68"/>
      <c r="B195" s="104">
        <v>37072</v>
      </c>
      <c r="C195" s="13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5"/>
      <c r="AA195" s="18">
        <f t="shared" si="4"/>
        <v>0</v>
      </c>
      <c r="AB195" s="68"/>
      <c r="AC195" s="68"/>
      <c r="AD195" s="104">
        <v>37072</v>
      </c>
      <c r="AE195" s="13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5"/>
      <c r="BC195" s="18">
        <f t="shared" si="5"/>
        <v>0</v>
      </c>
      <c r="BD195" s="68"/>
    </row>
    <row r="196" spans="1:56" x14ac:dyDescent="0.2">
      <c r="A196" s="68"/>
      <c r="B196" s="102">
        <v>37073</v>
      </c>
      <c r="C196" s="7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6"/>
      <c r="AA196" s="16">
        <f t="shared" si="4"/>
        <v>0</v>
      </c>
      <c r="AB196" s="68"/>
      <c r="AC196" s="68"/>
      <c r="AD196" s="102">
        <v>37073</v>
      </c>
      <c r="AE196" s="7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6"/>
      <c r="BC196" s="16">
        <f t="shared" si="5"/>
        <v>0</v>
      </c>
      <c r="BD196" s="68"/>
    </row>
    <row r="197" spans="1:56" x14ac:dyDescent="0.2">
      <c r="A197" s="68"/>
      <c r="B197" s="103">
        <v>37074</v>
      </c>
      <c r="C197" s="12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14"/>
      <c r="AA197" s="17">
        <f t="shared" si="4"/>
        <v>0</v>
      </c>
      <c r="AB197" s="68"/>
      <c r="AC197" s="68"/>
      <c r="AD197" s="103">
        <v>37074</v>
      </c>
      <c r="AE197" s="12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14"/>
      <c r="BC197" s="17">
        <f t="shared" si="5"/>
        <v>0</v>
      </c>
      <c r="BD197" s="68"/>
    </row>
    <row r="198" spans="1:56" x14ac:dyDescent="0.2">
      <c r="A198" s="68"/>
      <c r="B198" s="103">
        <v>37075</v>
      </c>
      <c r="C198" s="12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14"/>
      <c r="AA198" s="17">
        <f t="shared" si="4"/>
        <v>0</v>
      </c>
      <c r="AB198" s="68"/>
      <c r="AC198" s="68"/>
      <c r="AD198" s="103">
        <v>37075</v>
      </c>
      <c r="AE198" s="12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14"/>
      <c r="BC198" s="17">
        <f t="shared" si="5"/>
        <v>0</v>
      </c>
      <c r="BD198" s="68"/>
    </row>
    <row r="199" spans="1:56" x14ac:dyDescent="0.2">
      <c r="A199" s="68"/>
      <c r="B199" s="103">
        <v>37076</v>
      </c>
      <c r="C199" s="12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14"/>
      <c r="AA199" s="17">
        <f t="shared" si="4"/>
        <v>0</v>
      </c>
      <c r="AB199" s="68"/>
      <c r="AC199" s="68"/>
      <c r="AD199" s="103">
        <v>37076</v>
      </c>
      <c r="AE199" s="12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14"/>
      <c r="BC199" s="17">
        <f t="shared" si="5"/>
        <v>0</v>
      </c>
      <c r="BD199" s="68"/>
    </row>
    <row r="200" spans="1:56" x14ac:dyDescent="0.2">
      <c r="A200" s="68"/>
      <c r="B200" s="103">
        <v>37077</v>
      </c>
      <c r="C200" s="12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14"/>
      <c r="AA200" s="17">
        <f t="shared" si="4"/>
        <v>0</v>
      </c>
      <c r="AB200" s="68"/>
      <c r="AC200" s="68"/>
      <c r="AD200" s="103">
        <v>37077</v>
      </c>
      <c r="AE200" s="12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14"/>
      <c r="BC200" s="17">
        <f t="shared" si="5"/>
        <v>0</v>
      </c>
      <c r="BD200" s="68"/>
    </row>
    <row r="201" spans="1:56" x14ac:dyDescent="0.2">
      <c r="A201" s="68"/>
      <c r="B201" s="103">
        <v>37078</v>
      </c>
      <c r="C201" s="12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14"/>
      <c r="AA201" s="17">
        <f t="shared" si="4"/>
        <v>0</v>
      </c>
      <c r="AB201" s="68"/>
      <c r="AC201" s="68"/>
      <c r="AD201" s="103">
        <v>37078</v>
      </c>
      <c r="AE201" s="12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14"/>
      <c r="BC201" s="17">
        <f t="shared" si="5"/>
        <v>0</v>
      </c>
      <c r="BD201" s="68"/>
    </row>
    <row r="202" spans="1:56" x14ac:dyDescent="0.2">
      <c r="A202" s="68"/>
      <c r="B202" s="103">
        <v>37079</v>
      </c>
      <c r="C202" s="12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14"/>
      <c r="AA202" s="17">
        <f t="shared" si="4"/>
        <v>0</v>
      </c>
      <c r="AB202" s="68"/>
      <c r="AC202" s="68"/>
      <c r="AD202" s="103">
        <v>37079</v>
      </c>
      <c r="AE202" s="12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14"/>
      <c r="BC202" s="17">
        <f t="shared" si="5"/>
        <v>0</v>
      </c>
      <c r="BD202" s="68"/>
    </row>
    <row r="203" spans="1:56" x14ac:dyDescent="0.2">
      <c r="A203" s="68"/>
      <c r="B203" s="103">
        <v>37080</v>
      </c>
      <c r="C203" s="12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14"/>
      <c r="AA203" s="17">
        <f t="shared" si="4"/>
        <v>0</v>
      </c>
      <c r="AB203" s="68"/>
      <c r="AC203" s="68"/>
      <c r="AD203" s="103">
        <v>37080</v>
      </c>
      <c r="AE203" s="12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14"/>
      <c r="BC203" s="17">
        <f t="shared" si="5"/>
        <v>0</v>
      </c>
      <c r="BD203" s="68"/>
    </row>
    <row r="204" spans="1:56" x14ac:dyDescent="0.2">
      <c r="A204" s="68"/>
      <c r="B204" s="103">
        <v>37081</v>
      </c>
      <c r="C204" s="12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14"/>
      <c r="AA204" s="17">
        <f t="shared" si="4"/>
        <v>0</v>
      </c>
      <c r="AB204" s="68"/>
      <c r="AC204" s="68"/>
      <c r="AD204" s="103">
        <v>37081</v>
      </c>
      <c r="AE204" s="12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14"/>
      <c r="BC204" s="17">
        <f t="shared" si="5"/>
        <v>0</v>
      </c>
      <c r="BD204" s="68"/>
    </row>
    <row r="205" spans="1:56" x14ac:dyDescent="0.2">
      <c r="A205" s="68"/>
      <c r="B205" s="103">
        <v>37082</v>
      </c>
      <c r="C205" s="12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14"/>
      <c r="AA205" s="17">
        <f t="shared" si="4"/>
        <v>0</v>
      </c>
      <c r="AB205" s="68"/>
      <c r="AC205" s="68"/>
      <c r="AD205" s="103">
        <v>37082</v>
      </c>
      <c r="AE205" s="12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14"/>
      <c r="BC205" s="17">
        <f t="shared" si="5"/>
        <v>0</v>
      </c>
      <c r="BD205" s="68"/>
    </row>
    <row r="206" spans="1:56" x14ac:dyDescent="0.2">
      <c r="A206" s="68"/>
      <c r="B206" s="103">
        <v>37083</v>
      </c>
      <c r="C206" s="12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14"/>
      <c r="AA206" s="17">
        <f t="shared" si="4"/>
        <v>0</v>
      </c>
      <c r="AB206" s="68"/>
      <c r="AC206" s="68"/>
      <c r="AD206" s="103">
        <v>37083</v>
      </c>
      <c r="AE206" s="12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14"/>
      <c r="BC206" s="17">
        <f t="shared" si="5"/>
        <v>0</v>
      </c>
      <c r="BD206" s="68"/>
    </row>
    <row r="207" spans="1:56" x14ac:dyDescent="0.2">
      <c r="A207" s="68"/>
      <c r="B207" s="103">
        <v>37084</v>
      </c>
      <c r="C207" s="12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14"/>
      <c r="AA207" s="17">
        <f t="shared" si="4"/>
        <v>0</v>
      </c>
      <c r="AB207" s="68"/>
      <c r="AC207" s="68"/>
      <c r="AD207" s="103">
        <v>37084</v>
      </c>
      <c r="AE207" s="12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14"/>
      <c r="BC207" s="17">
        <f t="shared" si="5"/>
        <v>0</v>
      </c>
      <c r="BD207" s="68"/>
    </row>
    <row r="208" spans="1:56" x14ac:dyDescent="0.2">
      <c r="A208" s="68"/>
      <c r="B208" s="103">
        <v>37085</v>
      </c>
      <c r="C208" s="12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14"/>
      <c r="AA208" s="17">
        <f t="shared" ref="AA208:AA271" si="6">SUM(C208:Z208)</f>
        <v>0</v>
      </c>
      <c r="AB208" s="68"/>
      <c r="AC208" s="68"/>
      <c r="AD208" s="103">
        <v>37085</v>
      </c>
      <c r="AE208" s="12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14"/>
      <c r="BC208" s="17">
        <f t="shared" ref="BC208:BC271" si="7">SUM(AE208:BB208)</f>
        <v>0</v>
      </c>
      <c r="BD208" s="68"/>
    </row>
    <row r="209" spans="1:56" x14ac:dyDescent="0.2">
      <c r="A209" s="68"/>
      <c r="B209" s="103">
        <v>37086</v>
      </c>
      <c r="C209" s="12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14"/>
      <c r="AA209" s="17">
        <f t="shared" si="6"/>
        <v>0</v>
      </c>
      <c r="AB209" s="68"/>
      <c r="AC209" s="68"/>
      <c r="AD209" s="103">
        <v>37086</v>
      </c>
      <c r="AE209" s="12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14"/>
      <c r="BC209" s="17">
        <f t="shared" si="7"/>
        <v>0</v>
      </c>
      <c r="BD209" s="68"/>
    </row>
    <row r="210" spans="1:56" x14ac:dyDescent="0.2">
      <c r="A210" s="68"/>
      <c r="B210" s="103">
        <v>37087</v>
      </c>
      <c r="C210" s="12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14"/>
      <c r="AA210" s="17">
        <f t="shared" si="6"/>
        <v>0</v>
      </c>
      <c r="AB210" s="68"/>
      <c r="AC210" s="68"/>
      <c r="AD210" s="103">
        <v>37087</v>
      </c>
      <c r="AE210" s="12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14"/>
      <c r="BC210" s="17">
        <f t="shared" si="7"/>
        <v>0</v>
      </c>
      <c r="BD210" s="68"/>
    </row>
    <row r="211" spans="1:56" x14ac:dyDescent="0.2">
      <c r="A211" s="68"/>
      <c r="B211" s="103">
        <v>37088</v>
      </c>
      <c r="C211" s="12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14"/>
      <c r="AA211" s="17">
        <f t="shared" si="6"/>
        <v>0</v>
      </c>
      <c r="AB211" s="68"/>
      <c r="AC211" s="68"/>
      <c r="AD211" s="103">
        <v>37088</v>
      </c>
      <c r="AE211" s="12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14"/>
      <c r="BC211" s="17">
        <f t="shared" si="7"/>
        <v>0</v>
      </c>
      <c r="BD211" s="68"/>
    </row>
    <row r="212" spans="1:56" x14ac:dyDescent="0.2">
      <c r="A212" s="68"/>
      <c r="B212" s="103">
        <v>37089</v>
      </c>
      <c r="C212" s="12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14"/>
      <c r="AA212" s="17">
        <f t="shared" si="6"/>
        <v>0</v>
      </c>
      <c r="AB212" s="68"/>
      <c r="AC212" s="68"/>
      <c r="AD212" s="103">
        <v>37089</v>
      </c>
      <c r="AE212" s="12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14"/>
      <c r="BC212" s="17">
        <f t="shared" si="7"/>
        <v>0</v>
      </c>
      <c r="BD212" s="68"/>
    </row>
    <row r="213" spans="1:56" x14ac:dyDescent="0.2">
      <c r="A213" s="68"/>
      <c r="B213" s="103">
        <v>37090</v>
      </c>
      <c r="C213" s="12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14"/>
      <c r="AA213" s="17">
        <f t="shared" si="6"/>
        <v>0</v>
      </c>
      <c r="AB213" s="68"/>
      <c r="AC213" s="68"/>
      <c r="AD213" s="103">
        <v>37090</v>
      </c>
      <c r="AE213" s="12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14"/>
      <c r="BC213" s="17">
        <f t="shared" si="7"/>
        <v>0</v>
      </c>
      <c r="BD213" s="68"/>
    </row>
    <row r="214" spans="1:56" x14ac:dyDescent="0.2">
      <c r="A214" s="68"/>
      <c r="B214" s="103">
        <v>37091</v>
      </c>
      <c r="C214" s="12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14"/>
      <c r="AA214" s="17">
        <f t="shared" si="6"/>
        <v>0</v>
      </c>
      <c r="AB214" s="68"/>
      <c r="AC214" s="68"/>
      <c r="AD214" s="103">
        <v>37091</v>
      </c>
      <c r="AE214" s="12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14"/>
      <c r="BC214" s="17">
        <f t="shared" si="7"/>
        <v>0</v>
      </c>
      <c r="BD214" s="68"/>
    </row>
    <row r="215" spans="1:56" x14ac:dyDescent="0.2">
      <c r="A215" s="68"/>
      <c r="B215" s="103">
        <v>37092</v>
      </c>
      <c r="C215" s="12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14"/>
      <c r="AA215" s="17">
        <f t="shared" si="6"/>
        <v>0</v>
      </c>
      <c r="AB215" s="68"/>
      <c r="AC215" s="68"/>
      <c r="AD215" s="103">
        <v>37092</v>
      </c>
      <c r="AE215" s="12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14"/>
      <c r="BC215" s="17">
        <f t="shared" si="7"/>
        <v>0</v>
      </c>
      <c r="BD215" s="68"/>
    </row>
    <row r="216" spans="1:56" x14ac:dyDescent="0.2">
      <c r="A216" s="68"/>
      <c r="B216" s="103">
        <v>37093</v>
      </c>
      <c r="C216" s="12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14"/>
      <c r="AA216" s="17">
        <f t="shared" si="6"/>
        <v>0</v>
      </c>
      <c r="AB216" s="68"/>
      <c r="AC216" s="68"/>
      <c r="AD216" s="103">
        <v>37093</v>
      </c>
      <c r="AE216" s="12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14"/>
      <c r="BC216" s="17">
        <f t="shared" si="7"/>
        <v>0</v>
      </c>
      <c r="BD216" s="68"/>
    </row>
    <row r="217" spans="1:56" x14ac:dyDescent="0.2">
      <c r="A217" s="68"/>
      <c r="B217" s="103">
        <v>37094</v>
      </c>
      <c r="C217" s="12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14"/>
      <c r="AA217" s="17">
        <f t="shared" si="6"/>
        <v>0</v>
      </c>
      <c r="AB217" s="68"/>
      <c r="AC217" s="68"/>
      <c r="AD217" s="103">
        <v>37094</v>
      </c>
      <c r="AE217" s="12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14"/>
      <c r="BC217" s="17">
        <f t="shared" si="7"/>
        <v>0</v>
      </c>
      <c r="BD217" s="68"/>
    </row>
    <row r="218" spans="1:56" x14ac:dyDescent="0.2">
      <c r="A218" s="68"/>
      <c r="B218" s="103">
        <v>37095</v>
      </c>
      <c r="C218" s="12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14"/>
      <c r="AA218" s="17">
        <f t="shared" si="6"/>
        <v>0</v>
      </c>
      <c r="AB218" s="68"/>
      <c r="AC218" s="68"/>
      <c r="AD218" s="103">
        <v>37095</v>
      </c>
      <c r="AE218" s="12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14"/>
      <c r="BC218" s="17">
        <f t="shared" si="7"/>
        <v>0</v>
      </c>
      <c r="BD218" s="68"/>
    </row>
    <row r="219" spans="1:56" x14ac:dyDescent="0.2">
      <c r="A219" s="68"/>
      <c r="B219" s="103">
        <v>37096</v>
      </c>
      <c r="C219" s="12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14"/>
      <c r="AA219" s="17">
        <f t="shared" si="6"/>
        <v>0</v>
      </c>
      <c r="AB219" s="68"/>
      <c r="AC219" s="68"/>
      <c r="AD219" s="103">
        <v>37096</v>
      </c>
      <c r="AE219" s="12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14"/>
      <c r="BC219" s="17">
        <f t="shared" si="7"/>
        <v>0</v>
      </c>
      <c r="BD219" s="68"/>
    </row>
    <row r="220" spans="1:56" x14ac:dyDescent="0.2">
      <c r="A220" s="68"/>
      <c r="B220" s="103">
        <v>37097</v>
      </c>
      <c r="C220" s="12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14"/>
      <c r="AA220" s="17">
        <f t="shared" si="6"/>
        <v>0</v>
      </c>
      <c r="AB220" s="68"/>
      <c r="AC220" s="68"/>
      <c r="AD220" s="103">
        <v>37097</v>
      </c>
      <c r="AE220" s="12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14"/>
      <c r="BC220" s="17">
        <f t="shared" si="7"/>
        <v>0</v>
      </c>
      <c r="BD220" s="68"/>
    </row>
    <row r="221" spans="1:56" x14ac:dyDescent="0.2">
      <c r="A221" s="68"/>
      <c r="B221" s="103">
        <v>37098</v>
      </c>
      <c r="C221" s="12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14"/>
      <c r="AA221" s="17">
        <f t="shared" si="6"/>
        <v>0</v>
      </c>
      <c r="AB221" s="68"/>
      <c r="AC221" s="68"/>
      <c r="AD221" s="103">
        <v>37098</v>
      </c>
      <c r="AE221" s="12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14"/>
      <c r="BC221" s="17">
        <f t="shared" si="7"/>
        <v>0</v>
      </c>
      <c r="BD221" s="68"/>
    </row>
    <row r="222" spans="1:56" x14ac:dyDescent="0.2">
      <c r="A222" s="68"/>
      <c r="B222" s="103">
        <v>37099</v>
      </c>
      <c r="C222" s="12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14"/>
      <c r="AA222" s="17">
        <f t="shared" si="6"/>
        <v>0</v>
      </c>
      <c r="AB222" s="68"/>
      <c r="AC222" s="68"/>
      <c r="AD222" s="103">
        <v>37099</v>
      </c>
      <c r="AE222" s="12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14"/>
      <c r="BC222" s="17">
        <f t="shared" si="7"/>
        <v>0</v>
      </c>
      <c r="BD222" s="68"/>
    </row>
    <row r="223" spans="1:56" x14ac:dyDescent="0.2">
      <c r="A223" s="68"/>
      <c r="B223" s="103">
        <v>37100</v>
      </c>
      <c r="C223" s="12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14"/>
      <c r="AA223" s="17">
        <f t="shared" si="6"/>
        <v>0</v>
      </c>
      <c r="AB223" s="68"/>
      <c r="AC223" s="68"/>
      <c r="AD223" s="103">
        <v>37100</v>
      </c>
      <c r="AE223" s="12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14"/>
      <c r="BC223" s="17">
        <f t="shared" si="7"/>
        <v>0</v>
      </c>
      <c r="BD223" s="68"/>
    </row>
    <row r="224" spans="1:56" x14ac:dyDescent="0.2">
      <c r="A224" s="68"/>
      <c r="B224" s="103">
        <v>37101</v>
      </c>
      <c r="C224" s="12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14"/>
      <c r="AA224" s="17">
        <f t="shared" si="6"/>
        <v>0</v>
      </c>
      <c r="AB224" s="68"/>
      <c r="AC224" s="68"/>
      <c r="AD224" s="103">
        <v>37101</v>
      </c>
      <c r="AE224" s="12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14"/>
      <c r="BC224" s="17">
        <f t="shared" si="7"/>
        <v>0</v>
      </c>
      <c r="BD224" s="68"/>
    </row>
    <row r="225" spans="1:56" x14ac:dyDescent="0.2">
      <c r="A225" s="68"/>
      <c r="B225" s="103">
        <v>37102</v>
      </c>
      <c r="C225" s="12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14"/>
      <c r="AA225" s="17">
        <f t="shared" si="6"/>
        <v>0</v>
      </c>
      <c r="AB225" s="68"/>
      <c r="AC225" s="68"/>
      <c r="AD225" s="103">
        <v>37102</v>
      </c>
      <c r="AE225" s="12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14"/>
      <c r="BC225" s="17">
        <f t="shared" si="7"/>
        <v>0</v>
      </c>
      <c r="BD225" s="68"/>
    </row>
    <row r="226" spans="1:56" ht="13.5" thickBot="1" x14ac:dyDescent="0.25">
      <c r="A226" s="68"/>
      <c r="B226" s="104">
        <v>37103</v>
      </c>
      <c r="C226" s="13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5"/>
      <c r="AA226" s="18">
        <f t="shared" si="6"/>
        <v>0</v>
      </c>
      <c r="AB226" s="68"/>
      <c r="AC226" s="68"/>
      <c r="AD226" s="104">
        <v>37103</v>
      </c>
      <c r="AE226" s="13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5"/>
      <c r="BC226" s="18">
        <f t="shared" si="7"/>
        <v>0</v>
      </c>
      <c r="BD226" s="68"/>
    </row>
    <row r="227" spans="1:56" x14ac:dyDescent="0.2">
      <c r="A227" s="68"/>
      <c r="B227" s="102">
        <v>37104</v>
      </c>
      <c r="C227" s="7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6"/>
      <c r="AA227" s="16">
        <f t="shared" si="6"/>
        <v>0</v>
      </c>
      <c r="AB227" s="68"/>
      <c r="AC227" s="68"/>
      <c r="AD227" s="102">
        <v>37104</v>
      </c>
      <c r="AE227" s="7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6"/>
      <c r="BC227" s="16">
        <f t="shared" si="7"/>
        <v>0</v>
      </c>
      <c r="BD227" s="68"/>
    </row>
    <row r="228" spans="1:56" x14ac:dyDescent="0.2">
      <c r="A228" s="68"/>
      <c r="B228" s="103">
        <v>37105</v>
      </c>
      <c r="C228" s="12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14"/>
      <c r="AA228" s="17">
        <f t="shared" si="6"/>
        <v>0</v>
      </c>
      <c r="AB228" s="68"/>
      <c r="AC228" s="68"/>
      <c r="AD228" s="103">
        <v>37105</v>
      </c>
      <c r="AE228" s="12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14"/>
      <c r="BC228" s="17">
        <f t="shared" si="7"/>
        <v>0</v>
      </c>
      <c r="BD228" s="68"/>
    </row>
    <row r="229" spans="1:56" x14ac:dyDescent="0.2">
      <c r="A229" s="68"/>
      <c r="B229" s="103">
        <v>37106</v>
      </c>
      <c r="C229" s="12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14"/>
      <c r="AA229" s="17">
        <f t="shared" si="6"/>
        <v>0</v>
      </c>
      <c r="AB229" s="68"/>
      <c r="AC229" s="68"/>
      <c r="AD229" s="103">
        <v>37106</v>
      </c>
      <c r="AE229" s="12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14"/>
      <c r="BC229" s="17">
        <f t="shared" si="7"/>
        <v>0</v>
      </c>
      <c r="BD229" s="68"/>
    </row>
    <row r="230" spans="1:56" x14ac:dyDescent="0.2">
      <c r="A230" s="68"/>
      <c r="B230" s="103">
        <v>37107</v>
      </c>
      <c r="C230" s="12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14"/>
      <c r="AA230" s="17">
        <f t="shared" si="6"/>
        <v>0</v>
      </c>
      <c r="AB230" s="68"/>
      <c r="AC230" s="68"/>
      <c r="AD230" s="103">
        <v>37107</v>
      </c>
      <c r="AE230" s="12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14"/>
      <c r="BC230" s="17">
        <f t="shared" si="7"/>
        <v>0</v>
      </c>
      <c r="BD230" s="68"/>
    </row>
    <row r="231" spans="1:56" x14ac:dyDescent="0.2">
      <c r="A231" s="68"/>
      <c r="B231" s="103">
        <v>37108</v>
      </c>
      <c r="C231" s="12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14"/>
      <c r="AA231" s="17">
        <f t="shared" si="6"/>
        <v>0</v>
      </c>
      <c r="AB231" s="68"/>
      <c r="AC231" s="68"/>
      <c r="AD231" s="103">
        <v>37108</v>
      </c>
      <c r="AE231" s="12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14"/>
      <c r="BC231" s="17">
        <f t="shared" si="7"/>
        <v>0</v>
      </c>
      <c r="BD231" s="68"/>
    </row>
    <row r="232" spans="1:56" x14ac:dyDescent="0.2">
      <c r="A232" s="68"/>
      <c r="B232" s="103">
        <v>37109</v>
      </c>
      <c r="C232" s="12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14"/>
      <c r="AA232" s="17">
        <f t="shared" si="6"/>
        <v>0</v>
      </c>
      <c r="AB232" s="68"/>
      <c r="AC232" s="68"/>
      <c r="AD232" s="103">
        <v>37109</v>
      </c>
      <c r="AE232" s="12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14"/>
      <c r="BC232" s="17">
        <f t="shared" si="7"/>
        <v>0</v>
      </c>
      <c r="BD232" s="68"/>
    </row>
    <row r="233" spans="1:56" x14ac:dyDescent="0.2">
      <c r="A233" s="68"/>
      <c r="B233" s="103">
        <v>37110</v>
      </c>
      <c r="C233" s="12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14"/>
      <c r="AA233" s="17">
        <f t="shared" si="6"/>
        <v>0</v>
      </c>
      <c r="AB233" s="68"/>
      <c r="AC233" s="68"/>
      <c r="AD233" s="103">
        <v>37110</v>
      </c>
      <c r="AE233" s="12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14"/>
      <c r="BC233" s="17">
        <f t="shared" si="7"/>
        <v>0</v>
      </c>
      <c r="BD233" s="68"/>
    </row>
    <row r="234" spans="1:56" x14ac:dyDescent="0.2">
      <c r="A234" s="68"/>
      <c r="B234" s="103">
        <v>37111</v>
      </c>
      <c r="C234" s="12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14"/>
      <c r="AA234" s="17">
        <f t="shared" si="6"/>
        <v>0</v>
      </c>
      <c r="AB234" s="68"/>
      <c r="AC234" s="68"/>
      <c r="AD234" s="103">
        <v>37111</v>
      </c>
      <c r="AE234" s="12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14"/>
      <c r="BC234" s="17">
        <f t="shared" si="7"/>
        <v>0</v>
      </c>
      <c r="BD234" s="68"/>
    </row>
    <row r="235" spans="1:56" x14ac:dyDescent="0.2">
      <c r="A235" s="68"/>
      <c r="B235" s="103">
        <v>37112</v>
      </c>
      <c r="C235" s="12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14"/>
      <c r="AA235" s="17">
        <f t="shared" si="6"/>
        <v>0</v>
      </c>
      <c r="AB235" s="68"/>
      <c r="AC235" s="68"/>
      <c r="AD235" s="103">
        <v>37112</v>
      </c>
      <c r="AE235" s="12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14"/>
      <c r="BC235" s="17">
        <f t="shared" si="7"/>
        <v>0</v>
      </c>
      <c r="BD235" s="68"/>
    </row>
    <row r="236" spans="1:56" x14ac:dyDescent="0.2">
      <c r="A236" s="68"/>
      <c r="B236" s="103">
        <v>37113</v>
      </c>
      <c r="C236" s="12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14"/>
      <c r="AA236" s="17">
        <f t="shared" si="6"/>
        <v>0</v>
      </c>
      <c r="AB236" s="68"/>
      <c r="AC236" s="68"/>
      <c r="AD236" s="103">
        <v>37113</v>
      </c>
      <c r="AE236" s="12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14"/>
      <c r="BC236" s="17">
        <f t="shared" si="7"/>
        <v>0</v>
      </c>
      <c r="BD236" s="68"/>
    </row>
    <row r="237" spans="1:56" x14ac:dyDescent="0.2">
      <c r="A237" s="68"/>
      <c r="B237" s="103">
        <v>37114</v>
      </c>
      <c r="C237" s="12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14"/>
      <c r="AA237" s="17">
        <f t="shared" si="6"/>
        <v>0</v>
      </c>
      <c r="AB237" s="68"/>
      <c r="AC237" s="68"/>
      <c r="AD237" s="103">
        <v>37114</v>
      </c>
      <c r="AE237" s="12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14"/>
      <c r="BC237" s="17">
        <f t="shared" si="7"/>
        <v>0</v>
      </c>
      <c r="BD237" s="68"/>
    </row>
    <row r="238" spans="1:56" x14ac:dyDescent="0.2">
      <c r="A238" s="68"/>
      <c r="B238" s="103">
        <v>37115</v>
      </c>
      <c r="C238" s="12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14"/>
      <c r="AA238" s="17">
        <f t="shared" si="6"/>
        <v>0</v>
      </c>
      <c r="AB238" s="68"/>
      <c r="AC238" s="68"/>
      <c r="AD238" s="103">
        <v>37115</v>
      </c>
      <c r="AE238" s="12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14"/>
      <c r="BC238" s="17">
        <f t="shared" si="7"/>
        <v>0</v>
      </c>
      <c r="BD238" s="68"/>
    </row>
    <row r="239" spans="1:56" x14ac:dyDescent="0.2">
      <c r="A239" s="68"/>
      <c r="B239" s="103">
        <v>37116</v>
      </c>
      <c r="C239" s="12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14"/>
      <c r="AA239" s="17">
        <f t="shared" si="6"/>
        <v>0</v>
      </c>
      <c r="AB239" s="68"/>
      <c r="AC239" s="68"/>
      <c r="AD239" s="103">
        <v>37116</v>
      </c>
      <c r="AE239" s="12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14"/>
      <c r="BC239" s="17">
        <f t="shared" si="7"/>
        <v>0</v>
      </c>
      <c r="BD239" s="68"/>
    </row>
    <row r="240" spans="1:56" x14ac:dyDescent="0.2">
      <c r="A240" s="68"/>
      <c r="B240" s="103">
        <v>37117</v>
      </c>
      <c r="C240" s="12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14"/>
      <c r="AA240" s="17">
        <f t="shared" si="6"/>
        <v>0</v>
      </c>
      <c r="AB240" s="68"/>
      <c r="AC240" s="68"/>
      <c r="AD240" s="103">
        <v>37117</v>
      </c>
      <c r="AE240" s="12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14"/>
      <c r="BC240" s="17">
        <f t="shared" si="7"/>
        <v>0</v>
      </c>
      <c r="BD240" s="68"/>
    </row>
    <row r="241" spans="1:56" x14ac:dyDescent="0.2">
      <c r="A241" s="68"/>
      <c r="B241" s="103">
        <v>37118</v>
      </c>
      <c r="C241" s="12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14"/>
      <c r="AA241" s="17">
        <f t="shared" si="6"/>
        <v>0</v>
      </c>
      <c r="AB241" s="68"/>
      <c r="AC241" s="68"/>
      <c r="AD241" s="103">
        <v>37118</v>
      </c>
      <c r="AE241" s="12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14"/>
      <c r="BC241" s="17">
        <f t="shared" si="7"/>
        <v>0</v>
      </c>
      <c r="BD241" s="68"/>
    </row>
    <row r="242" spans="1:56" x14ac:dyDescent="0.2">
      <c r="A242" s="68"/>
      <c r="B242" s="103">
        <v>37119</v>
      </c>
      <c r="C242" s="12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14"/>
      <c r="AA242" s="17">
        <f t="shared" si="6"/>
        <v>0</v>
      </c>
      <c r="AB242" s="68"/>
      <c r="AC242" s="68"/>
      <c r="AD242" s="103">
        <v>37119</v>
      </c>
      <c r="AE242" s="12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14"/>
      <c r="BC242" s="17">
        <f t="shared" si="7"/>
        <v>0</v>
      </c>
      <c r="BD242" s="68"/>
    </row>
    <row r="243" spans="1:56" x14ac:dyDescent="0.2">
      <c r="A243" s="68"/>
      <c r="B243" s="103">
        <v>37120</v>
      </c>
      <c r="C243" s="12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14"/>
      <c r="AA243" s="17">
        <f t="shared" si="6"/>
        <v>0</v>
      </c>
      <c r="AB243" s="68"/>
      <c r="AC243" s="68"/>
      <c r="AD243" s="103">
        <v>37120</v>
      </c>
      <c r="AE243" s="12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14"/>
      <c r="BC243" s="17">
        <f t="shared" si="7"/>
        <v>0</v>
      </c>
      <c r="BD243" s="68"/>
    </row>
    <row r="244" spans="1:56" x14ac:dyDescent="0.2">
      <c r="A244" s="68"/>
      <c r="B244" s="103">
        <v>37121</v>
      </c>
      <c r="C244" s="12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14"/>
      <c r="AA244" s="17">
        <f t="shared" si="6"/>
        <v>0</v>
      </c>
      <c r="AB244" s="68"/>
      <c r="AC244" s="68"/>
      <c r="AD244" s="103">
        <v>37121</v>
      </c>
      <c r="AE244" s="12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14"/>
      <c r="BC244" s="17">
        <f t="shared" si="7"/>
        <v>0</v>
      </c>
      <c r="BD244" s="68"/>
    </row>
    <row r="245" spans="1:56" x14ac:dyDescent="0.2">
      <c r="A245" s="68"/>
      <c r="B245" s="103">
        <v>37122</v>
      </c>
      <c r="C245" s="12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14"/>
      <c r="AA245" s="17">
        <f t="shared" si="6"/>
        <v>0</v>
      </c>
      <c r="AB245" s="68"/>
      <c r="AC245" s="68"/>
      <c r="AD245" s="103">
        <v>37122</v>
      </c>
      <c r="AE245" s="12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14"/>
      <c r="BC245" s="17">
        <f t="shared" si="7"/>
        <v>0</v>
      </c>
      <c r="BD245" s="68"/>
    </row>
    <row r="246" spans="1:56" x14ac:dyDescent="0.2">
      <c r="A246" s="68"/>
      <c r="B246" s="103">
        <v>37123</v>
      </c>
      <c r="C246" s="12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14"/>
      <c r="AA246" s="17">
        <f t="shared" si="6"/>
        <v>0</v>
      </c>
      <c r="AB246" s="68"/>
      <c r="AC246" s="68"/>
      <c r="AD246" s="103">
        <v>37123</v>
      </c>
      <c r="AE246" s="12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14"/>
      <c r="BC246" s="17">
        <f t="shared" si="7"/>
        <v>0</v>
      </c>
      <c r="BD246" s="68"/>
    </row>
    <row r="247" spans="1:56" x14ac:dyDescent="0.2">
      <c r="A247" s="68"/>
      <c r="B247" s="103">
        <v>37124</v>
      </c>
      <c r="C247" s="12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14"/>
      <c r="AA247" s="17">
        <f t="shared" si="6"/>
        <v>0</v>
      </c>
      <c r="AB247" s="68"/>
      <c r="AC247" s="68"/>
      <c r="AD247" s="103">
        <v>37124</v>
      </c>
      <c r="AE247" s="12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14"/>
      <c r="BC247" s="17">
        <f t="shared" si="7"/>
        <v>0</v>
      </c>
      <c r="BD247" s="68"/>
    </row>
    <row r="248" spans="1:56" x14ac:dyDescent="0.2">
      <c r="A248" s="68"/>
      <c r="B248" s="103">
        <v>37125</v>
      </c>
      <c r="C248" s="12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14"/>
      <c r="AA248" s="17">
        <f t="shared" si="6"/>
        <v>0</v>
      </c>
      <c r="AB248" s="68"/>
      <c r="AC248" s="68"/>
      <c r="AD248" s="103">
        <v>37125</v>
      </c>
      <c r="AE248" s="12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14"/>
      <c r="BC248" s="17">
        <f t="shared" si="7"/>
        <v>0</v>
      </c>
      <c r="BD248" s="68"/>
    </row>
    <row r="249" spans="1:56" x14ac:dyDescent="0.2">
      <c r="A249" s="68"/>
      <c r="B249" s="103">
        <v>37126</v>
      </c>
      <c r="C249" s="12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14"/>
      <c r="AA249" s="17">
        <f t="shared" si="6"/>
        <v>0</v>
      </c>
      <c r="AB249" s="68"/>
      <c r="AC249" s="68"/>
      <c r="AD249" s="103">
        <v>37126</v>
      </c>
      <c r="AE249" s="12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14"/>
      <c r="BC249" s="17">
        <f t="shared" si="7"/>
        <v>0</v>
      </c>
      <c r="BD249" s="68"/>
    </row>
    <row r="250" spans="1:56" x14ac:dyDescent="0.2">
      <c r="A250" s="68"/>
      <c r="B250" s="103">
        <v>37127</v>
      </c>
      <c r="C250" s="12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14"/>
      <c r="AA250" s="17">
        <f t="shared" si="6"/>
        <v>0</v>
      </c>
      <c r="AB250" s="68"/>
      <c r="AC250" s="68"/>
      <c r="AD250" s="103">
        <v>37127</v>
      </c>
      <c r="AE250" s="12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14"/>
      <c r="BC250" s="17">
        <f t="shared" si="7"/>
        <v>0</v>
      </c>
      <c r="BD250" s="68"/>
    </row>
    <row r="251" spans="1:56" x14ac:dyDescent="0.2">
      <c r="A251" s="68"/>
      <c r="B251" s="103">
        <v>37128</v>
      </c>
      <c r="C251" s="12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14"/>
      <c r="AA251" s="17">
        <f t="shared" si="6"/>
        <v>0</v>
      </c>
      <c r="AB251" s="68"/>
      <c r="AC251" s="68"/>
      <c r="AD251" s="103">
        <v>37128</v>
      </c>
      <c r="AE251" s="12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14"/>
      <c r="BC251" s="17">
        <f t="shared" si="7"/>
        <v>0</v>
      </c>
      <c r="BD251" s="68"/>
    </row>
    <row r="252" spans="1:56" x14ac:dyDescent="0.2">
      <c r="A252" s="68"/>
      <c r="B252" s="103">
        <v>37129</v>
      </c>
      <c r="C252" s="12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14"/>
      <c r="AA252" s="17">
        <f t="shared" si="6"/>
        <v>0</v>
      </c>
      <c r="AB252" s="68"/>
      <c r="AC252" s="68"/>
      <c r="AD252" s="103">
        <v>37129</v>
      </c>
      <c r="AE252" s="12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14"/>
      <c r="BC252" s="17">
        <f t="shared" si="7"/>
        <v>0</v>
      </c>
      <c r="BD252" s="68"/>
    </row>
    <row r="253" spans="1:56" x14ac:dyDescent="0.2">
      <c r="A253" s="68"/>
      <c r="B253" s="103">
        <v>37130</v>
      </c>
      <c r="C253" s="12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14"/>
      <c r="AA253" s="17">
        <f t="shared" si="6"/>
        <v>0</v>
      </c>
      <c r="AB253" s="68"/>
      <c r="AC253" s="68"/>
      <c r="AD253" s="103">
        <v>37130</v>
      </c>
      <c r="AE253" s="12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14"/>
      <c r="BC253" s="17">
        <f t="shared" si="7"/>
        <v>0</v>
      </c>
      <c r="BD253" s="68"/>
    </row>
    <row r="254" spans="1:56" x14ac:dyDescent="0.2">
      <c r="A254" s="68"/>
      <c r="B254" s="103">
        <v>37131</v>
      </c>
      <c r="C254" s="12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14"/>
      <c r="AA254" s="17">
        <f t="shared" si="6"/>
        <v>0</v>
      </c>
      <c r="AB254" s="68"/>
      <c r="AC254" s="68"/>
      <c r="AD254" s="103">
        <v>37131</v>
      </c>
      <c r="AE254" s="12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14"/>
      <c r="BC254" s="17">
        <f t="shared" si="7"/>
        <v>0</v>
      </c>
      <c r="BD254" s="68"/>
    </row>
    <row r="255" spans="1:56" x14ac:dyDescent="0.2">
      <c r="A255" s="68"/>
      <c r="B255" s="103">
        <v>37132</v>
      </c>
      <c r="C255" s="12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14"/>
      <c r="AA255" s="17">
        <f t="shared" si="6"/>
        <v>0</v>
      </c>
      <c r="AB255" s="68"/>
      <c r="AC255" s="68"/>
      <c r="AD255" s="103">
        <v>37132</v>
      </c>
      <c r="AE255" s="12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14"/>
      <c r="BC255" s="17">
        <f t="shared" si="7"/>
        <v>0</v>
      </c>
      <c r="BD255" s="68"/>
    </row>
    <row r="256" spans="1:56" x14ac:dyDescent="0.2">
      <c r="A256" s="68"/>
      <c r="B256" s="103">
        <v>37133</v>
      </c>
      <c r="C256" s="12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14"/>
      <c r="AA256" s="17">
        <f t="shared" si="6"/>
        <v>0</v>
      </c>
      <c r="AB256" s="68"/>
      <c r="AC256" s="68"/>
      <c r="AD256" s="103">
        <v>37133</v>
      </c>
      <c r="AE256" s="12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14"/>
      <c r="BC256" s="17">
        <f t="shared" si="7"/>
        <v>0</v>
      </c>
      <c r="BD256" s="68"/>
    </row>
    <row r="257" spans="1:56" ht="13.5" thickBot="1" x14ac:dyDescent="0.25">
      <c r="A257" s="68"/>
      <c r="B257" s="104">
        <v>37134</v>
      </c>
      <c r="C257" s="13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5"/>
      <c r="AA257" s="18">
        <f t="shared" si="6"/>
        <v>0</v>
      </c>
      <c r="AB257" s="68"/>
      <c r="AC257" s="68"/>
      <c r="AD257" s="104">
        <v>37134</v>
      </c>
      <c r="AE257" s="13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5"/>
      <c r="BC257" s="18">
        <f t="shared" si="7"/>
        <v>0</v>
      </c>
      <c r="BD257" s="68"/>
    </row>
    <row r="258" spans="1:56" x14ac:dyDescent="0.2">
      <c r="A258" s="68"/>
      <c r="B258" s="102">
        <v>37135</v>
      </c>
      <c r="C258" s="7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6"/>
      <c r="AA258" s="16">
        <f t="shared" si="6"/>
        <v>0</v>
      </c>
      <c r="AB258" s="68"/>
      <c r="AC258" s="68"/>
      <c r="AD258" s="102">
        <v>37135</v>
      </c>
      <c r="AE258" s="7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6"/>
      <c r="BC258" s="16">
        <f t="shared" si="7"/>
        <v>0</v>
      </c>
      <c r="BD258" s="68"/>
    </row>
    <row r="259" spans="1:56" x14ac:dyDescent="0.2">
      <c r="A259" s="68"/>
      <c r="B259" s="103">
        <v>37136</v>
      </c>
      <c r="C259" s="12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14"/>
      <c r="AA259" s="17">
        <f t="shared" si="6"/>
        <v>0</v>
      </c>
      <c r="AB259" s="68"/>
      <c r="AC259" s="68"/>
      <c r="AD259" s="103">
        <v>37136</v>
      </c>
      <c r="AE259" s="12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14"/>
      <c r="BC259" s="17">
        <f t="shared" si="7"/>
        <v>0</v>
      </c>
      <c r="BD259" s="68"/>
    </row>
    <row r="260" spans="1:56" x14ac:dyDescent="0.2">
      <c r="A260" s="68"/>
      <c r="B260" s="103">
        <v>37137</v>
      </c>
      <c r="C260" s="12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14"/>
      <c r="AA260" s="17">
        <f t="shared" si="6"/>
        <v>0</v>
      </c>
      <c r="AB260" s="68"/>
      <c r="AC260" s="68"/>
      <c r="AD260" s="103">
        <v>37137</v>
      </c>
      <c r="AE260" s="12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14"/>
      <c r="BC260" s="17">
        <f t="shared" si="7"/>
        <v>0</v>
      </c>
      <c r="BD260" s="68"/>
    </row>
    <row r="261" spans="1:56" x14ac:dyDescent="0.2">
      <c r="A261" s="68"/>
      <c r="B261" s="103">
        <v>37138</v>
      </c>
      <c r="C261" s="12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14"/>
      <c r="AA261" s="17">
        <f t="shared" si="6"/>
        <v>0</v>
      </c>
      <c r="AB261" s="68"/>
      <c r="AC261" s="68"/>
      <c r="AD261" s="103">
        <v>37138</v>
      </c>
      <c r="AE261" s="12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14"/>
      <c r="BC261" s="17">
        <f t="shared" si="7"/>
        <v>0</v>
      </c>
      <c r="BD261" s="68"/>
    </row>
    <row r="262" spans="1:56" x14ac:dyDescent="0.2">
      <c r="A262" s="68"/>
      <c r="B262" s="103">
        <v>37139</v>
      </c>
      <c r="C262" s="12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14"/>
      <c r="AA262" s="17">
        <f t="shared" si="6"/>
        <v>0</v>
      </c>
      <c r="AB262" s="68"/>
      <c r="AC262" s="68"/>
      <c r="AD262" s="103">
        <v>37139</v>
      </c>
      <c r="AE262" s="12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14"/>
      <c r="BC262" s="17">
        <f t="shared" si="7"/>
        <v>0</v>
      </c>
      <c r="BD262" s="68"/>
    </row>
    <row r="263" spans="1:56" x14ac:dyDescent="0.2">
      <c r="A263" s="68"/>
      <c r="B263" s="103">
        <v>37140</v>
      </c>
      <c r="C263" s="12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14"/>
      <c r="AA263" s="17">
        <f t="shared" si="6"/>
        <v>0</v>
      </c>
      <c r="AB263" s="68"/>
      <c r="AC263" s="68"/>
      <c r="AD263" s="103">
        <v>37140</v>
      </c>
      <c r="AE263" s="12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14"/>
      <c r="BC263" s="17">
        <f t="shared" si="7"/>
        <v>0</v>
      </c>
      <c r="BD263" s="68"/>
    </row>
    <row r="264" spans="1:56" x14ac:dyDescent="0.2">
      <c r="A264" s="68"/>
      <c r="B264" s="103">
        <v>37141</v>
      </c>
      <c r="C264" s="12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14"/>
      <c r="AA264" s="17">
        <f t="shared" si="6"/>
        <v>0</v>
      </c>
      <c r="AB264" s="68"/>
      <c r="AC264" s="68"/>
      <c r="AD264" s="103">
        <v>37141</v>
      </c>
      <c r="AE264" s="12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14"/>
      <c r="BC264" s="17">
        <f t="shared" si="7"/>
        <v>0</v>
      </c>
      <c r="BD264" s="68"/>
    </row>
    <row r="265" spans="1:56" x14ac:dyDescent="0.2">
      <c r="A265" s="68"/>
      <c r="B265" s="103">
        <v>37142</v>
      </c>
      <c r="C265" s="12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14"/>
      <c r="AA265" s="17">
        <f t="shared" si="6"/>
        <v>0</v>
      </c>
      <c r="AB265" s="68"/>
      <c r="AC265" s="68"/>
      <c r="AD265" s="103">
        <v>37142</v>
      </c>
      <c r="AE265" s="12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14"/>
      <c r="BC265" s="17">
        <f t="shared" si="7"/>
        <v>0</v>
      </c>
      <c r="BD265" s="68"/>
    </row>
    <row r="266" spans="1:56" x14ac:dyDescent="0.2">
      <c r="A266" s="68"/>
      <c r="B266" s="103">
        <v>37143</v>
      </c>
      <c r="C266" s="12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14"/>
      <c r="AA266" s="17">
        <f t="shared" si="6"/>
        <v>0</v>
      </c>
      <c r="AB266" s="68"/>
      <c r="AC266" s="68"/>
      <c r="AD266" s="103">
        <v>37143</v>
      </c>
      <c r="AE266" s="12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14"/>
      <c r="BC266" s="17">
        <f t="shared" si="7"/>
        <v>0</v>
      </c>
      <c r="BD266" s="68"/>
    </row>
    <row r="267" spans="1:56" x14ac:dyDescent="0.2">
      <c r="A267" s="68"/>
      <c r="B267" s="103">
        <v>37144</v>
      </c>
      <c r="C267" s="12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14"/>
      <c r="AA267" s="17">
        <f t="shared" si="6"/>
        <v>0</v>
      </c>
      <c r="AB267" s="68"/>
      <c r="AC267" s="68"/>
      <c r="AD267" s="103">
        <v>37144</v>
      </c>
      <c r="AE267" s="12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14"/>
      <c r="BC267" s="17">
        <f t="shared" si="7"/>
        <v>0</v>
      </c>
      <c r="BD267" s="68"/>
    </row>
    <row r="268" spans="1:56" x14ac:dyDescent="0.2">
      <c r="A268" s="68"/>
      <c r="B268" s="103">
        <v>37145</v>
      </c>
      <c r="C268" s="12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14"/>
      <c r="AA268" s="17">
        <f t="shared" si="6"/>
        <v>0</v>
      </c>
      <c r="AB268" s="68"/>
      <c r="AC268" s="68"/>
      <c r="AD268" s="103">
        <v>37145</v>
      </c>
      <c r="AE268" s="12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14"/>
      <c r="BC268" s="17">
        <f t="shared" si="7"/>
        <v>0</v>
      </c>
      <c r="BD268" s="68"/>
    </row>
    <row r="269" spans="1:56" x14ac:dyDescent="0.2">
      <c r="A269" s="68"/>
      <c r="B269" s="103">
        <v>37146</v>
      </c>
      <c r="C269" s="12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14"/>
      <c r="AA269" s="17">
        <f t="shared" si="6"/>
        <v>0</v>
      </c>
      <c r="AB269" s="68"/>
      <c r="AC269" s="68"/>
      <c r="AD269" s="103">
        <v>37146</v>
      </c>
      <c r="AE269" s="12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14"/>
      <c r="BC269" s="17">
        <f t="shared" si="7"/>
        <v>0</v>
      </c>
      <c r="BD269" s="68"/>
    </row>
    <row r="270" spans="1:56" x14ac:dyDescent="0.2">
      <c r="A270" s="68"/>
      <c r="B270" s="103">
        <v>37147</v>
      </c>
      <c r="C270" s="12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14"/>
      <c r="AA270" s="17">
        <f t="shared" si="6"/>
        <v>0</v>
      </c>
      <c r="AB270" s="68"/>
      <c r="AC270" s="68"/>
      <c r="AD270" s="103">
        <v>37147</v>
      </c>
      <c r="AE270" s="12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14"/>
      <c r="BC270" s="17">
        <f t="shared" si="7"/>
        <v>0</v>
      </c>
      <c r="BD270" s="68"/>
    </row>
    <row r="271" spans="1:56" x14ac:dyDescent="0.2">
      <c r="A271" s="68"/>
      <c r="B271" s="103">
        <v>37148</v>
      </c>
      <c r="C271" s="12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14"/>
      <c r="AA271" s="17">
        <f t="shared" si="6"/>
        <v>0</v>
      </c>
      <c r="AB271" s="68"/>
      <c r="AC271" s="68"/>
      <c r="AD271" s="103">
        <v>37148</v>
      </c>
      <c r="AE271" s="12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14"/>
      <c r="BC271" s="17">
        <f t="shared" si="7"/>
        <v>0</v>
      </c>
      <c r="BD271" s="68"/>
    </row>
    <row r="272" spans="1:56" x14ac:dyDescent="0.2">
      <c r="A272" s="68"/>
      <c r="B272" s="103">
        <v>37149</v>
      </c>
      <c r="C272" s="12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14"/>
      <c r="AA272" s="17">
        <f t="shared" ref="AA272:AA335" si="8">SUM(C272:Z272)</f>
        <v>0</v>
      </c>
      <c r="AB272" s="68"/>
      <c r="AC272" s="68"/>
      <c r="AD272" s="103">
        <v>37149</v>
      </c>
      <c r="AE272" s="12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14"/>
      <c r="BC272" s="17">
        <f t="shared" ref="BC272:BC335" si="9">SUM(AE272:BB272)</f>
        <v>0</v>
      </c>
      <c r="BD272" s="68"/>
    </row>
    <row r="273" spans="1:56" x14ac:dyDescent="0.2">
      <c r="A273" s="68"/>
      <c r="B273" s="103">
        <v>37150</v>
      </c>
      <c r="C273" s="12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14"/>
      <c r="AA273" s="17">
        <f t="shared" si="8"/>
        <v>0</v>
      </c>
      <c r="AB273" s="68"/>
      <c r="AC273" s="68"/>
      <c r="AD273" s="103">
        <v>37150</v>
      </c>
      <c r="AE273" s="12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14"/>
      <c r="BC273" s="17">
        <f t="shared" si="9"/>
        <v>0</v>
      </c>
      <c r="BD273" s="68"/>
    </row>
    <row r="274" spans="1:56" x14ac:dyDescent="0.2">
      <c r="A274" s="68"/>
      <c r="B274" s="103">
        <v>37151</v>
      </c>
      <c r="C274" s="12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14"/>
      <c r="AA274" s="17">
        <f t="shared" si="8"/>
        <v>0</v>
      </c>
      <c r="AB274" s="68"/>
      <c r="AC274" s="68"/>
      <c r="AD274" s="103">
        <v>37151</v>
      </c>
      <c r="AE274" s="12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14"/>
      <c r="BC274" s="17">
        <f t="shared" si="9"/>
        <v>0</v>
      </c>
      <c r="BD274" s="68"/>
    </row>
    <row r="275" spans="1:56" x14ac:dyDescent="0.2">
      <c r="A275" s="68"/>
      <c r="B275" s="103">
        <v>37152</v>
      </c>
      <c r="C275" s="12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14"/>
      <c r="AA275" s="17">
        <f t="shared" si="8"/>
        <v>0</v>
      </c>
      <c r="AB275" s="68"/>
      <c r="AC275" s="68"/>
      <c r="AD275" s="103">
        <v>37152</v>
      </c>
      <c r="AE275" s="12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14"/>
      <c r="BC275" s="17">
        <f t="shared" si="9"/>
        <v>0</v>
      </c>
      <c r="BD275" s="68"/>
    </row>
    <row r="276" spans="1:56" x14ac:dyDescent="0.2">
      <c r="A276" s="68"/>
      <c r="B276" s="103">
        <v>37153</v>
      </c>
      <c r="C276" s="12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14"/>
      <c r="AA276" s="17">
        <f t="shared" si="8"/>
        <v>0</v>
      </c>
      <c r="AB276" s="68"/>
      <c r="AC276" s="68"/>
      <c r="AD276" s="103">
        <v>37153</v>
      </c>
      <c r="AE276" s="12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14"/>
      <c r="BC276" s="17">
        <f t="shared" si="9"/>
        <v>0</v>
      </c>
      <c r="BD276" s="68"/>
    </row>
    <row r="277" spans="1:56" x14ac:dyDescent="0.2">
      <c r="A277" s="68"/>
      <c r="B277" s="103">
        <v>37154</v>
      </c>
      <c r="C277" s="12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14"/>
      <c r="AA277" s="17">
        <f t="shared" si="8"/>
        <v>0</v>
      </c>
      <c r="AB277" s="68"/>
      <c r="AC277" s="68"/>
      <c r="AD277" s="103">
        <v>37154</v>
      </c>
      <c r="AE277" s="12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14"/>
      <c r="BC277" s="17">
        <f t="shared" si="9"/>
        <v>0</v>
      </c>
      <c r="BD277" s="68"/>
    </row>
    <row r="278" spans="1:56" x14ac:dyDescent="0.2">
      <c r="A278" s="68"/>
      <c r="B278" s="103">
        <v>37155</v>
      </c>
      <c r="C278" s="12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14"/>
      <c r="AA278" s="17">
        <f t="shared" si="8"/>
        <v>0</v>
      </c>
      <c r="AB278" s="68"/>
      <c r="AC278" s="68"/>
      <c r="AD278" s="103">
        <v>37155</v>
      </c>
      <c r="AE278" s="12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14"/>
      <c r="BC278" s="17">
        <f t="shared" si="9"/>
        <v>0</v>
      </c>
      <c r="BD278" s="68"/>
    </row>
    <row r="279" spans="1:56" x14ac:dyDescent="0.2">
      <c r="A279" s="68"/>
      <c r="B279" s="103">
        <v>37156</v>
      </c>
      <c r="C279" s="12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14"/>
      <c r="AA279" s="17">
        <f t="shared" si="8"/>
        <v>0</v>
      </c>
      <c r="AB279" s="68"/>
      <c r="AC279" s="68"/>
      <c r="AD279" s="103">
        <v>37156</v>
      </c>
      <c r="AE279" s="12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14"/>
      <c r="BC279" s="17">
        <f t="shared" si="9"/>
        <v>0</v>
      </c>
      <c r="BD279" s="68"/>
    </row>
    <row r="280" spans="1:56" x14ac:dyDescent="0.2">
      <c r="A280" s="68"/>
      <c r="B280" s="103">
        <v>37157</v>
      </c>
      <c r="C280" s="12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14"/>
      <c r="AA280" s="17">
        <f t="shared" si="8"/>
        <v>0</v>
      </c>
      <c r="AB280" s="68"/>
      <c r="AC280" s="68"/>
      <c r="AD280" s="103">
        <v>37157</v>
      </c>
      <c r="AE280" s="12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14"/>
      <c r="BC280" s="17">
        <f t="shared" si="9"/>
        <v>0</v>
      </c>
      <c r="BD280" s="68"/>
    </row>
    <row r="281" spans="1:56" x14ac:dyDescent="0.2">
      <c r="A281" s="68"/>
      <c r="B281" s="103">
        <v>37158</v>
      </c>
      <c r="C281" s="12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14"/>
      <c r="AA281" s="17">
        <f t="shared" si="8"/>
        <v>0</v>
      </c>
      <c r="AB281" s="68"/>
      <c r="AC281" s="68"/>
      <c r="AD281" s="103">
        <v>37158</v>
      </c>
      <c r="AE281" s="12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14"/>
      <c r="BC281" s="17">
        <f t="shared" si="9"/>
        <v>0</v>
      </c>
      <c r="BD281" s="68"/>
    </row>
    <row r="282" spans="1:56" x14ac:dyDescent="0.2">
      <c r="A282" s="68"/>
      <c r="B282" s="103">
        <v>37159</v>
      </c>
      <c r="C282" s="12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14"/>
      <c r="AA282" s="17">
        <f t="shared" si="8"/>
        <v>0</v>
      </c>
      <c r="AB282" s="68"/>
      <c r="AC282" s="68"/>
      <c r="AD282" s="103">
        <v>37159</v>
      </c>
      <c r="AE282" s="12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14"/>
      <c r="BC282" s="17">
        <f t="shared" si="9"/>
        <v>0</v>
      </c>
      <c r="BD282" s="68"/>
    </row>
    <row r="283" spans="1:56" x14ac:dyDescent="0.2">
      <c r="A283" s="68"/>
      <c r="B283" s="103">
        <v>37160</v>
      </c>
      <c r="C283" s="12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14"/>
      <c r="AA283" s="17">
        <f t="shared" si="8"/>
        <v>0</v>
      </c>
      <c r="AB283" s="68"/>
      <c r="AC283" s="68"/>
      <c r="AD283" s="103">
        <v>37160</v>
      </c>
      <c r="AE283" s="12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14"/>
      <c r="BC283" s="17">
        <f t="shared" si="9"/>
        <v>0</v>
      </c>
      <c r="BD283" s="68"/>
    </row>
    <row r="284" spans="1:56" x14ac:dyDescent="0.2">
      <c r="A284" s="68"/>
      <c r="B284" s="103">
        <v>37161</v>
      </c>
      <c r="C284" s="12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14"/>
      <c r="AA284" s="17">
        <f t="shared" si="8"/>
        <v>0</v>
      </c>
      <c r="AB284" s="68"/>
      <c r="AC284" s="68"/>
      <c r="AD284" s="103">
        <v>37161</v>
      </c>
      <c r="AE284" s="12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14"/>
      <c r="BC284" s="17">
        <f t="shared" si="9"/>
        <v>0</v>
      </c>
      <c r="BD284" s="68"/>
    </row>
    <row r="285" spans="1:56" x14ac:dyDescent="0.2">
      <c r="A285" s="68"/>
      <c r="B285" s="103">
        <v>37162</v>
      </c>
      <c r="C285" s="12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14"/>
      <c r="AA285" s="17">
        <f t="shared" si="8"/>
        <v>0</v>
      </c>
      <c r="AB285" s="68"/>
      <c r="AC285" s="68"/>
      <c r="AD285" s="103">
        <v>37162</v>
      </c>
      <c r="AE285" s="12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14"/>
      <c r="BC285" s="17">
        <f t="shared" si="9"/>
        <v>0</v>
      </c>
      <c r="BD285" s="68"/>
    </row>
    <row r="286" spans="1:56" x14ac:dyDescent="0.2">
      <c r="A286" s="68"/>
      <c r="B286" s="103">
        <v>37163</v>
      </c>
      <c r="C286" s="12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14"/>
      <c r="AA286" s="17">
        <f t="shared" si="8"/>
        <v>0</v>
      </c>
      <c r="AB286" s="68"/>
      <c r="AC286" s="68"/>
      <c r="AD286" s="103">
        <v>37163</v>
      </c>
      <c r="AE286" s="12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14"/>
      <c r="BC286" s="17">
        <f t="shared" si="9"/>
        <v>0</v>
      </c>
      <c r="BD286" s="68"/>
    </row>
    <row r="287" spans="1:56" ht="13.5" thickBot="1" x14ac:dyDescent="0.25">
      <c r="A287" s="68"/>
      <c r="B287" s="104">
        <v>37164</v>
      </c>
      <c r="C287" s="13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5"/>
      <c r="AA287" s="18">
        <f t="shared" si="8"/>
        <v>0</v>
      </c>
      <c r="AB287" s="68"/>
      <c r="AC287" s="68"/>
      <c r="AD287" s="104">
        <v>37164</v>
      </c>
      <c r="AE287" s="13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5"/>
      <c r="BC287" s="18">
        <f t="shared" si="9"/>
        <v>0</v>
      </c>
      <c r="BD287" s="68"/>
    </row>
    <row r="288" spans="1:56" x14ac:dyDescent="0.2">
      <c r="A288" s="68"/>
      <c r="B288" s="102">
        <v>37165</v>
      </c>
      <c r="C288" s="7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6"/>
      <c r="AA288" s="16">
        <f t="shared" si="8"/>
        <v>0</v>
      </c>
      <c r="AB288" s="68"/>
      <c r="AC288" s="68"/>
      <c r="AD288" s="102">
        <v>37165</v>
      </c>
      <c r="AE288" s="7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6"/>
      <c r="BC288" s="16">
        <f t="shared" si="9"/>
        <v>0</v>
      </c>
      <c r="BD288" s="68"/>
    </row>
    <row r="289" spans="1:56" x14ac:dyDescent="0.2">
      <c r="A289" s="68"/>
      <c r="B289" s="103">
        <v>37166</v>
      </c>
      <c r="C289" s="12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14"/>
      <c r="AA289" s="17">
        <f t="shared" si="8"/>
        <v>0</v>
      </c>
      <c r="AB289" s="68"/>
      <c r="AC289" s="68"/>
      <c r="AD289" s="103">
        <v>37166</v>
      </c>
      <c r="AE289" s="12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14"/>
      <c r="BC289" s="17">
        <f t="shared" si="9"/>
        <v>0</v>
      </c>
      <c r="BD289" s="68"/>
    </row>
    <row r="290" spans="1:56" x14ac:dyDescent="0.2">
      <c r="A290" s="68"/>
      <c r="B290" s="103">
        <v>37167</v>
      </c>
      <c r="C290" s="12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14"/>
      <c r="AA290" s="17">
        <f t="shared" si="8"/>
        <v>0</v>
      </c>
      <c r="AB290" s="68"/>
      <c r="AC290" s="68"/>
      <c r="AD290" s="103">
        <v>37167</v>
      </c>
      <c r="AE290" s="12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14"/>
      <c r="BC290" s="17">
        <f t="shared" si="9"/>
        <v>0</v>
      </c>
      <c r="BD290" s="68"/>
    </row>
    <row r="291" spans="1:56" x14ac:dyDescent="0.2">
      <c r="A291" s="68"/>
      <c r="B291" s="103">
        <v>37168</v>
      </c>
      <c r="C291" s="12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14"/>
      <c r="AA291" s="17">
        <f t="shared" si="8"/>
        <v>0</v>
      </c>
      <c r="AB291" s="68"/>
      <c r="AC291" s="68"/>
      <c r="AD291" s="103">
        <v>37168</v>
      </c>
      <c r="AE291" s="12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14"/>
      <c r="BC291" s="17">
        <f t="shared" si="9"/>
        <v>0</v>
      </c>
      <c r="BD291" s="68"/>
    </row>
    <row r="292" spans="1:56" x14ac:dyDescent="0.2">
      <c r="A292" s="68"/>
      <c r="B292" s="103">
        <v>37169</v>
      </c>
      <c r="C292" s="12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14"/>
      <c r="AA292" s="17">
        <f t="shared" si="8"/>
        <v>0</v>
      </c>
      <c r="AB292" s="68"/>
      <c r="AC292" s="68"/>
      <c r="AD292" s="103">
        <v>37169</v>
      </c>
      <c r="AE292" s="12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14"/>
      <c r="BC292" s="17">
        <f t="shared" si="9"/>
        <v>0</v>
      </c>
      <c r="BD292" s="68"/>
    </row>
    <row r="293" spans="1:56" x14ac:dyDescent="0.2">
      <c r="A293" s="68"/>
      <c r="B293" s="103">
        <v>37170</v>
      </c>
      <c r="C293" s="12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14"/>
      <c r="AA293" s="17">
        <f t="shared" si="8"/>
        <v>0</v>
      </c>
      <c r="AB293" s="68"/>
      <c r="AC293" s="68"/>
      <c r="AD293" s="103">
        <v>37170</v>
      </c>
      <c r="AE293" s="12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14"/>
      <c r="BC293" s="17">
        <f t="shared" si="9"/>
        <v>0</v>
      </c>
      <c r="BD293" s="68"/>
    </row>
    <row r="294" spans="1:56" x14ac:dyDescent="0.2">
      <c r="A294" s="68"/>
      <c r="B294" s="103">
        <v>37171</v>
      </c>
      <c r="C294" s="12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14"/>
      <c r="AA294" s="17">
        <f t="shared" si="8"/>
        <v>0</v>
      </c>
      <c r="AB294" s="68"/>
      <c r="AC294" s="68"/>
      <c r="AD294" s="103">
        <v>37171</v>
      </c>
      <c r="AE294" s="12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14"/>
      <c r="BC294" s="17">
        <f t="shared" si="9"/>
        <v>0</v>
      </c>
      <c r="BD294" s="68"/>
    </row>
    <row r="295" spans="1:56" x14ac:dyDescent="0.2">
      <c r="A295" s="68"/>
      <c r="B295" s="103">
        <v>37172</v>
      </c>
      <c r="C295" s="12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14"/>
      <c r="AA295" s="17">
        <f t="shared" si="8"/>
        <v>0</v>
      </c>
      <c r="AB295" s="68"/>
      <c r="AC295" s="68"/>
      <c r="AD295" s="103">
        <v>37172</v>
      </c>
      <c r="AE295" s="12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14"/>
      <c r="BC295" s="17">
        <f t="shared" si="9"/>
        <v>0</v>
      </c>
      <c r="BD295" s="68"/>
    </row>
    <row r="296" spans="1:56" x14ac:dyDescent="0.2">
      <c r="A296" s="68"/>
      <c r="B296" s="103">
        <v>37173</v>
      </c>
      <c r="C296" s="12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14"/>
      <c r="AA296" s="17">
        <f t="shared" si="8"/>
        <v>0</v>
      </c>
      <c r="AB296" s="68"/>
      <c r="AC296" s="68"/>
      <c r="AD296" s="103">
        <v>37173</v>
      </c>
      <c r="AE296" s="12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14"/>
      <c r="BC296" s="17">
        <f t="shared" si="9"/>
        <v>0</v>
      </c>
      <c r="BD296" s="68"/>
    </row>
    <row r="297" spans="1:56" x14ac:dyDescent="0.2">
      <c r="A297" s="68"/>
      <c r="B297" s="103">
        <v>37174</v>
      </c>
      <c r="C297" s="12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14"/>
      <c r="AA297" s="17">
        <f t="shared" si="8"/>
        <v>0</v>
      </c>
      <c r="AB297" s="68"/>
      <c r="AC297" s="68"/>
      <c r="AD297" s="103">
        <v>37174</v>
      </c>
      <c r="AE297" s="12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14"/>
      <c r="BC297" s="17">
        <f t="shared" si="9"/>
        <v>0</v>
      </c>
      <c r="BD297" s="68"/>
    </row>
    <row r="298" spans="1:56" x14ac:dyDescent="0.2">
      <c r="A298" s="68"/>
      <c r="B298" s="103">
        <v>37175</v>
      </c>
      <c r="C298" s="12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14"/>
      <c r="AA298" s="17">
        <f t="shared" si="8"/>
        <v>0</v>
      </c>
      <c r="AB298" s="68"/>
      <c r="AC298" s="68"/>
      <c r="AD298" s="103">
        <v>37175</v>
      </c>
      <c r="AE298" s="12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14"/>
      <c r="BC298" s="17">
        <f t="shared" si="9"/>
        <v>0</v>
      </c>
      <c r="BD298" s="68"/>
    </row>
    <row r="299" spans="1:56" x14ac:dyDescent="0.2">
      <c r="A299" s="68"/>
      <c r="B299" s="103">
        <v>37176</v>
      </c>
      <c r="C299" s="12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14"/>
      <c r="AA299" s="17">
        <f t="shared" si="8"/>
        <v>0</v>
      </c>
      <c r="AB299" s="68"/>
      <c r="AC299" s="68"/>
      <c r="AD299" s="103">
        <v>37176</v>
      </c>
      <c r="AE299" s="12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14"/>
      <c r="BC299" s="17">
        <f t="shared" si="9"/>
        <v>0</v>
      </c>
      <c r="BD299" s="68"/>
    </row>
    <row r="300" spans="1:56" x14ac:dyDescent="0.2">
      <c r="A300" s="68"/>
      <c r="B300" s="103">
        <v>37177</v>
      </c>
      <c r="C300" s="12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14"/>
      <c r="AA300" s="17">
        <f t="shared" si="8"/>
        <v>0</v>
      </c>
      <c r="AB300" s="68"/>
      <c r="AC300" s="68"/>
      <c r="AD300" s="103">
        <v>37177</v>
      </c>
      <c r="AE300" s="12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14"/>
      <c r="BC300" s="17">
        <f t="shared" si="9"/>
        <v>0</v>
      </c>
      <c r="BD300" s="68"/>
    </row>
    <row r="301" spans="1:56" x14ac:dyDescent="0.2">
      <c r="A301" s="68"/>
      <c r="B301" s="103">
        <v>37178</v>
      </c>
      <c r="C301" s="12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14"/>
      <c r="AA301" s="17">
        <f t="shared" si="8"/>
        <v>0</v>
      </c>
      <c r="AB301" s="68"/>
      <c r="AC301" s="68"/>
      <c r="AD301" s="103">
        <v>37178</v>
      </c>
      <c r="AE301" s="12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14"/>
      <c r="BC301" s="17">
        <f t="shared" si="9"/>
        <v>0</v>
      </c>
      <c r="BD301" s="68"/>
    </row>
    <row r="302" spans="1:56" x14ac:dyDescent="0.2">
      <c r="A302" s="68"/>
      <c r="B302" s="103">
        <v>37179</v>
      </c>
      <c r="C302" s="12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14"/>
      <c r="AA302" s="17">
        <f t="shared" si="8"/>
        <v>0</v>
      </c>
      <c r="AB302" s="68"/>
      <c r="AC302" s="68"/>
      <c r="AD302" s="103">
        <v>37179</v>
      </c>
      <c r="AE302" s="12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14"/>
      <c r="BC302" s="17">
        <f t="shared" si="9"/>
        <v>0</v>
      </c>
      <c r="BD302" s="68"/>
    </row>
    <row r="303" spans="1:56" x14ac:dyDescent="0.2">
      <c r="A303" s="68"/>
      <c r="B303" s="103">
        <v>37180</v>
      </c>
      <c r="C303" s="12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14"/>
      <c r="AA303" s="17">
        <f t="shared" si="8"/>
        <v>0</v>
      </c>
      <c r="AB303" s="68"/>
      <c r="AC303" s="68"/>
      <c r="AD303" s="103">
        <v>37180</v>
      </c>
      <c r="AE303" s="12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14"/>
      <c r="BC303" s="17">
        <f t="shared" si="9"/>
        <v>0</v>
      </c>
      <c r="BD303" s="68"/>
    </row>
    <row r="304" spans="1:56" x14ac:dyDescent="0.2">
      <c r="A304" s="68"/>
      <c r="B304" s="103">
        <v>37181</v>
      </c>
      <c r="C304" s="12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14"/>
      <c r="AA304" s="17">
        <f t="shared" si="8"/>
        <v>0</v>
      </c>
      <c r="AB304" s="68"/>
      <c r="AC304" s="68"/>
      <c r="AD304" s="103">
        <v>37181</v>
      </c>
      <c r="AE304" s="12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14"/>
      <c r="BC304" s="17">
        <f t="shared" si="9"/>
        <v>0</v>
      </c>
      <c r="BD304" s="68"/>
    </row>
    <row r="305" spans="1:56" x14ac:dyDescent="0.2">
      <c r="A305" s="68"/>
      <c r="B305" s="103">
        <v>37182</v>
      </c>
      <c r="C305" s="12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14"/>
      <c r="AA305" s="17">
        <f t="shared" si="8"/>
        <v>0</v>
      </c>
      <c r="AB305" s="68"/>
      <c r="AC305" s="68"/>
      <c r="AD305" s="103">
        <v>37182</v>
      </c>
      <c r="AE305" s="12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14"/>
      <c r="BC305" s="17">
        <f t="shared" si="9"/>
        <v>0</v>
      </c>
      <c r="BD305" s="68"/>
    </row>
    <row r="306" spans="1:56" x14ac:dyDescent="0.2">
      <c r="A306" s="68"/>
      <c r="B306" s="103">
        <v>37183</v>
      </c>
      <c r="C306" s="12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14"/>
      <c r="AA306" s="17">
        <f t="shared" si="8"/>
        <v>0</v>
      </c>
      <c r="AB306" s="68"/>
      <c r="AC306" s="68"/>
      <c r="AD306" s="103">
        <v>37183</v>
      </c>
      <c r="AE306" s="12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14"/>
      <c r="BC306" s="17">
        <f t="shared" si="9"/>
        <v>0</v>
      </c>
      <c r="BD306" s="68"/>
    </row>
    <row r="307" spans="1:56" x14ac:dyDescent="0.2">
      <c r="A307" s="68"/>
      <c r="B307" s="103">
        <v>37184</v>
      </c>
      <c r="C307" s="12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14"/>
      <c r="AA307" s="17">
        <f t="shared" si="8"/>
        <v>0</v>
      </c>
      <c r="AB307" s="68"/>
      <c r="AC307" s="68"/>
      <c r="AD307" s="103">
        <v>37184</v>
      </c>
      <c r="AE307" s="12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14"/>
      <c r="BC307" s="17">
        <f t="shared" si="9"/>
        <v>0</v>
      </c>
      <c r="BD307" s="68"/>
    </row>
    <row r="308" spans="1:56" x14ac:dyDescent="0.2">
      <c r="A308" s="68"/>
      <c r="B308" s="103">
        <v>37185</v>
      </c>
      <c r="C308" s="12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14"/>
      <c r="AA308" s="17">
        <f t="shared" si="8"/>
        <v>0</v>
      </c>
      <c r="AB308" s="68"/>
      <c r="AC308" s="68"/>
      <c r="AD308" s="103">
        <v>37185</v>
      </c>
      <c r="AE308" s="12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14"/>
      <c r="BC308" s="17">
        <f t="shared" si="9"/>
        <v>0</v>
      </c>
      <c r="BD308" s="68"/>
    </row>
    <row r="309" spans="1:56" x14ac:dyDescent="0.2">
      <c r="A309" s="68"/>
      <c r="B309" s="103">
        <v>37186</v>
      </c>
      <c r="C309" s="12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14"/>
      <c r="AA309" s="17">
        <f t="shared" si="8"/>
        <v>0</v>
      </c>
      <c r="AB309" s="68"/>
      <c r="AC309" s="68"/>
      <c r="AD309" s="103">
        <v>37186</v>
      </c>
      <c r="AE309" s="12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14"/>
      <c r="BC309" s="17">
        <f t="shared" si="9"/>
        <v>0</v>
      </c>
      <c r="BD309" s="68"/>
    </row>
    <row r="310" spans="1:56" x14ac:dyDescent="0.2">
      <c r="A310" s="68"/>
      <c r="B310" s="103">
        <v>37187</v>
      </c>
      <c r="C310" s="12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14"/>
      <c r="AA310" s="17">
        <f t="shared" si="8"/>
        <v>0</v>
      </c>
      <c r="AB310" s="68"/>
      <c r="AC310" s="68"/>
      <c r="AD310" s="103">
        <v>37187</v>
      </c>
      <c r="AE310" s="12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14"/>
      <c r="BC310" s="17">
        <f t="shared" si="9"/>
        <v>0</v>
      </c>
      <c r="BD310" s="68"/>
    </row>
    <row r="311" spans="1:56" x14ac:dyDescent="0.2">
      <c r="A311" s="68"/>
      <c r="B311" s="103">
        <v>37188</v>
      </c>
      <c r="C311" s="12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14"/>
      <c r="AA311" s="17">
        <f t="shared" si="8"/>
        <v>0</v>
      </c>
      <c r="AB311" s="68"/>
      <c r="AC311" s="68"/>
      <c r="AD311" s="103">
        <v>37188</v>
      </c>
      <c r="AE311" s="12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14"/>
      <c r="BC311" s="17">
        <f t="shared" si="9"/>
        <v>0</v>
      </c>
      <c r="BD311" s="68"/>
    </row>
    <row r="312" spans="1:56" x14ac:dyDescent="0.2">
      <c r="A312" s="68"/>
      <c r="B312" s="103">
        <v>37189</v>
      </c>
      <c r="C312" s="12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14"/>
      <c r="AA312" s="17">
        <f t="shared" si="8"/>
        <v>0</v>
      </c>
      <c r="AB312" s="68"/>
      <c r="AC312" s="68"/>
      <c r="AD312" s="103">
        <v>37189</v>
      </c>
      <c r="AE312" s="12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14"/>
      <c r="BC312" s="17">
        <f t="shared" si="9"/>
        <v>0</v>
      </c>
      <c r="BD312" s="68"/>
    </row>
    <row r="313" spans="1:56" x14ac:dyDescent="0.2">
      <c r="A313" s="68"/>
      <c r="B313" s="103">
        <v>37190</v>
      </c>
      <c r="C313" s="12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14"/>
      <c r="AA313" s="17">
        <f t="shared" si="8"/>
        <v>0</v>
      </c>
      <c r="AB313" s="68"/>
      <c r="AC313" s="68"/>
      <c r="AD313" s="103">
        <v>37190</v>
      </c>
      <c r="AE313" s="12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14"/>
      <c r="BC313" s="17">
        <f t="shared" si="9"/>
        <v>0</v>
      </c>
      <c r="BD313" s="68"/>
    </row>
    <row r="314" spans="1:56" x14ac:dyDescent="0.2">
      <c r="A314" s="68"/>
      <c r="B314" s="103">
        <v>37191</v>
      </c>
      <c r="C314" s="12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14"/>
      <c r="AA314" s="17">
        <f t="shared" si="8"/>
        <v>0</v>
      </c>
      <c r="AB314" s="68"/>
      <c r="AC314" s="68"/>
      <c r="AD314" s="103">
        <v>37191</v>
      </c>
      <c r="AE314" s="12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14"/>
      <c r="BC314" s="17">
        <f t="shared" si="9"/>
        <v>0</v>
      </c>
      <c r="BD314" s="68"/>
    </row>
    <row r="315" spans="1:56" x14ac:dyDescent="0.2">
      <c r="A315" s="68"/>
      <c r="B315" s="103">
        <v>37192</v>
      </c>
      <c r="C315" s="12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14"/>
      <c r="AA315" s="17">
        <f t="shared" si="8"/>
        <v>0</v>
      </c>
      <c r="AB315" s="68"/>
      <c r="AC315" s="68"/>
      <c r="AD315" s="103">
        <v>37192</v>
      </c>
      <c r="AE315" s="12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14"/>
      <c r="BC315" s="17">
        <f t="shared" si="9"/>
        <v>0</v>
      </c>
      <c r="BD315" s="68"/>
    </row>
    <row r="316" spans="1:56" x14ac:dyDescent="0.2">
      <c r="A316" s="68"/>
      <c r="B316" s="103">
        <v>37193</v>
      </c>
      <c r="C316" s="12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14"/>
      <c r="AA316" s="17">
        <f t="shared" si="8"/>
        <v>0</v>
      </c>
      <c r="AB316" s="68"/>
      <c r="AC316" s="68"/>
      <c r="AD316" s="103">
        <v>37193</v>
      </c>
      <c r="AE316" s="12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14"/>
      <c r="BC316" s="17">
        <f t="shared" si="9"/>
        <v>0</v>
      </c>
      <c r="BD316" s="68"/>
    </row>
    <row r="317" spans="1:56" x14ac:dyDescent="0.2">
      <c r="A317" s="68"/>
      <c r="B317" s="103">
        <v>37194</v>
      </c>
      <c r="C317" s="12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14"/>
      <c r="AA317" s="17">
        <f t="shared" si="8"/>
        <v>0</v>
      </c>
      <c r="AB317" s="68"/>
      <c r="AC317" s="68"/>
      <c r="AD317" s="103">
        <v>37194</v>
      </c>
      <c r="AE317" s="12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14"/>
      <c r="BC317" s="17">
        <f t="shared" si="9"/>
        <v>0</v>
      </c>
      <c r="BD317" s="68"/>
    </row>
    <row r="318" spans="1:56" ht="13.5" thickBot="1" x14ac:dyDescent="0.25">
      <c r="A318" s="68"/>
      <c r="B318" s="104">
        <v>37195</v>
      </c>
      <c r="C318" s="13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5"/>
      <c r="AA318" s="18">
        <f t="shared" si="8"/>
        <v>0</v>
      </c>
      <c r="AB318" s="68"/>
      <c r="AC318" s="68"/>
      <c r="AD318" s="104">
        <v>37195</v>
      </c>
      <c r="AE318" s="13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5"/>
      <c r="BC318" s="18">
        <f t="shared" si="9"/>
        <v>0</v>
      </c>
      <c r="BD318" s="68"/>
    </row>
    <row r="319" spans="1:56" x14ac:dyDescent="0.2">
      <c r="A319" s="68"/>
      <c r="B319" s="102">
        <v>37196</v>
      </c>
      <c r="C319" s="7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6"/>
      <c r="AA319" s="16">
        <f t="shared" si="8"/>
        <v>0</v>
      </c>
      <c r="AB319" s="68"/>
      <c r="AC319" s="68"/>
      <c r="AD319" s="102">
        <v>37196</v>
      </c>
      <c r="AE319" s="7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6"/>
      <c r="BC319" s="16">
        <f t="shared" si="9"/>
        <v>0</v>
      </c>
      <c r="BD319" s="68"/>
    </row>
    <row r="320" spans="1:56" x14ac:dyDescent="0.2">
      <c r="A320" s="68"/>
      <c r="B320" s="103">
        <v>37197</v>
      </c>
      <c r="C320" s="12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14"/>
      <c r="AA320" s="17">
        <f t="shared" si="8"/>
        <v>0</v>
      </c>
      <c r="AB320" s="68"/>
      <c r="AC320" s="68"/>
      <c r="AD320" s="103">
        <v>37197</v>
      </c>
      <c r="AE320" s="12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14"/>
      <c r="BC320" s="17">
        <f t="shared" si="9"/>
        <v>0</v>
      </c>
      <c r="BD320" s="68"/>
    </row>
    <row r="321" spans="1:56" x14ac:dyDescent="0.2">
      <c r="A321" s="68"/>
      <c r="B321" s="103">
        <v>37198</v>
      </c>
      <c r="C321" s="12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14"/>
      <c r="AA321" s="17">
        <f t="shared" si="8"/>
        <v>0</v>
      </c>
      <c r="AB321" s="68"/>
      <c r="AC321" s="68"/>
      <c r="AD321" s="103">
        <v>37198</v>
      </c>
      <c r="AE321" s="12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14"/>
      <c r="BC321" s="17">
        <f t="shared" si="9"/>
        <v>0</v>
      </c>
      <c r="BD321" s="68"/>
    </row>
    <row r="322" spans="1:56" x14ac:dyDescent="0.2">
      <c r="A322" s="68"/>
      <c r="B322" s="103">
        <v>37199</v>
      </c>
      <c r="C322" s="12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14"/>
      <c r="AA322" s="17">
        <f t="shared" si="8"/>
        <v>0</v>
      </c>
      <c r="AB322" s="68"/>
      <c r="AC322" s="68"/>
      <c r="AD322" s="103">
        <v>37199</v>
      </c>
      <c r="AE322" s="12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14"/>
      <c r="BC322" s="17">
        <f t="shared" si="9"/>
        <v>0</v>
      </c>
      <c r="BD322" s="68"/>
    </row>
    <row r="323" spans="1:56" x14ac:dyDescent="0.2">
      <c r="A323" s="68"/>
      <c r="B323" s="103">
        <v>37200</v>
      </c>
      <c r="C323" s="12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14"/>
      <c r="AA323" s="17">
        <f t="shared" si="8"/>
        <v>0</v>
      </c>
      <c r="AB323" s="68"/>
      <c r="AC323" s="68"/>
      <c r="AD323" s="103">
        <v>37200</v>
      </c>
      <c r="AE323" s="12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14"/>
      <c r="BC323" s="17">
        <f t="shared" si="9"/>
        <v>0</v>
      </c>
      <c r="BD323" s="68"/>
    </row>
    <row r="324" spans="1:56" x14ac:dyDescent="0.2">
      <c r="A324" s="68"/>
      <c r="B324" s="103">
        <v>37201</v>
      </c>
      <c r="C324" s="12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14"/>
      <c r="AA324" s="17">
        <f t="shared" si="8"/>
        <v>0</v>
      </c>
      <c r="AB324" s="68"/>
      <c r="AC324" s="68"/>
      <c r="AD324" s="103">
        <v>37201</v>
      </c>
      <c r="AE324" s="12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14"/>
      <c r="BC324" s="17">
        <f t="shared" si="9"/>
        <v>0</v>
      </c>
      <c r="BD324" s="68"/>
    </row>
    <row r="325" spans="1:56" x14ac:dyDescent="0.2">
      <c r="A325" s="68"/>
      <c r="B325" s="103">
        <v>37202</v>
      </c>
      <c r="C325" s="12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14"/>
      <c r="AA325" s="17">
        <f t="shared" si="8"/>
        <v>0</v>
      </c>
      <c r="AB325" s="68"/>
      <c r="AC325" s="68"/>
      <c r="AD325" s="103">
        <v>37202</v>
      </c>
      <c r="AE325" s="12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14"/>
      <c r="BC325" s="17">
        <f t="shared" si="9"/>
        <v>0</v>
      </c>
      <c r="BD325" s="68"/>
    </row>
    <row r="326" spans="1:56" x14ac:dyDescent="0.2">
      <c r="A326" s="68"/>
      <c r="B326" s="103">
        <v>37203</v>
      </c>
      <c r="C326" s="12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14"/>
      <c r="AA326" s="17">
        <f t="shared" si="8"/>
        <v>0</v>
      </c>
      <c r="AB326" s="68"/>
      <c r="AC326" s="68"/>
      <c r="AD326" s="103">
        <v>37203</v>
      </c>
      <c r="AE326" s="12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14"/>
      <c r="BC326" s="17">
        <f t="shared" si="9"/>
        <v>0</v>
      </c>
      <c r="BD326" s="68"/>
    </row>
    <row r="327" spans="1:56" x14ac:dyDescent="0.2">
      <c r="A327" s="68"/>
      <c r="B327" s="103">
        <v>37204</v>
      </c>
      <c r="C327" s="12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14"/>
      <c r="AA327" s="17">
        <f t="shared" si="8"/>
        <v>0</v>
      </c>
      <c r="AB327" s="68"/>
      <c r="AC327" s="68"/>
      <c r="AD327" s="103">
        <v>37204</v>
      </c>
      <c r="AE327" s="12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14"/>
      <c r="BC327" s="17">
        <f t="shared" si="9"/>
        <v>0</v>
      </c>
      <c r="BD327" s="68"/>
    </row>
    <row r="328" spans="1:56" x14ac:dyDescent="0.2">
      <c r="A328" s="68"/>
      <c r="B328" s="103">
        <v>37205</v>
      </c>
      <c r="C328" s="12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14"/>
      <c r="AA328" s="17">
        <f t="shared" si="8"/>
        <v>0</v>
      </c>
      <c r="AB328" s="68"/>
      <c r="AC328" s="68"/>
      <c r="AD328" s="103">
        <v>37205</v>
      </c>
      <c r="AE328" s="12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14"/>
      <c r="BC328" s="17">
        <f t="shared" si="9"/>
        <v>0</v>
      </c>
      <c r="BD328" s="68"/>
    </row>
    <row r="329" spans="1:56" x14ac:dyDescent="0.2">
      <c r="A329" s="68"/>
      <c r="B329" s="103">
        <v>37206</v>
      </c>
      <c r="C329" s="12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14"/>
      <c r="AA329" s="17">
        <f t="shared" si="8"/>
        <v>0</v>
      </c>
      <c r="AB329" s="68"/>
      <c r="AC329" s="68"/>
      <c r="AD329" s="103">
        <v>37206</v>
      </c>
      <c r="AE329" s="12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14"/>
      <c r="BC329" s="17">
        <f t="shared" si="9"/>
        <v>0</v>
      </c>
      <c r="BD329" s="68"/>
    </row>
    <row r="330" spans="1:56" x14ac:dyDescent="0.2">
      <c r="A330" s="68"/>
      <c r="B330" s="103">
        <v>37207</v>
      </c>
      <c r="C330" s="12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14"/>
      <c r="AA330" s="17">
        <f t="shared" si="8"/>
        <v>0</v>
      </c>
      <c r="AB330" s="68"/>
      <c r="AC330" s="68"/>
      <c r="AD330" s="103">
        <v>37207</v>
      </c>
      <c r="AE330" s="12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14"/>
      <c r="BC330" s="17">
        <f t="shared" si="9"/>
        <v>0</v>
      </c>
      <c r="BD330" s="68"/>
    </row>
    <row r="331" spans="1:56" x14ac:dyDescent="0.2">
      <c r="A331" s="68"/>
      <c r="B331" s="103">
        <v>37208</v>
      </c>
      <c r="C331" s="12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14"/>
      <c r="AA331" s="17">
        <f t="shared" si="8"/>
        <v>0</v>
      </c>
      <c r="AB331" s="68"/>
      <c r="AC331" s="68"/>
      <c r="AD331" s="103">
        <v>37208</v>
      </c>
      <c r="AE331" s="12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14"/>
      <c r="BC331" s="17">
        <f t="shared" si="9"/>
        <v>0</v>
      </c>
      <c r="BD331" s="68"/>
    </row>
    <row r="332" spans="1:56" x14ac:dyDescent="0.2">
      <c r="A332" s="68"/>
      <c r="B332" s="103">
        <v>37209</v>
      </c>
      <c r="C332" s="12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14"/>
      <c r="AA332" s="17">
        <f t="shared" si="8"/>
        <v>0</v>
      </c>
      <c r="AB332" s="68"/>
      <c r="AC332" s="68"/>
      <c r="AD332" s="103">
        <v>37209</v>
      </c>
      <c r="AE332" s="12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14"/>
      <c r="BC332" s="17">
        <f t="shared" si="9"/>
        <v>0</v>
      </c>
      <c r="BD332" s="68"/>
    </row>
    <row r="333" spans="1:56" x14ac:dyDescent="0.2">
      <c r="A333" s="68"/>
      <c r="B333" s="103">
        <v>37210</v>
      </c>
      <c r="C333" s="12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14"/>
      <c r="AA333" s="17">
        <f t="shared" si="8"/>
        <v>0</v>
      </c>
      <c r="AB333" s="68"/>
      <c r="AC333" s="68"/>
      <c r="AD333" s="103">
        <v>37210</v>
      </c>
      <c r="AE333" s="12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14"/>
      <c r="BC333" s="17">
        <f t="shared" si="9"/>
        <v>0</v>
      </c>
      <c r="BD333" s="68"/>
    </row>
    <row r="334" spans="1:56" x14ac:dyDescent="0.2">
      <c r="A334" s="68"/>
      <c r="B334" s="103">
        <v>37211</v>
      </c>
      <c r="C334" s="12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14"/>
      <c r="AA334" s="17">
        <f t="shared" si="8"/>
        <v>0</v>
      </c>
      <c r="AB334" s="68"/>
      <c r="AC334" s="68"/>
      <c r="AD334" s="103">
        <v>37211</v>
      </c>
      <c r="AE334" s="12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14"/>
      <c r="BC334" s="17">
        <f t="shared" si="9"/>
        <v>0</v>
      </c>
      <c r="BD334" s="68"/>
    </row>
    <row r="335" spans="1:56" x14ac:dyDescent="0.2">
      <c r="A335" s="68"/>
      <c r="B335" s="103">
        <v>37212</v>
      </c>
      <c r="C335" s="12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14"/>
      <c r="AA335" s="17">
        <f t="shared" si="8"/>
        <v>0</v>
      </c>
      <c r="AB335" s="68"/>
      <c r="AC335" s="68"/>
      <c r="AD335" s="103">
        <v>37212</v>
      </c>
      <c r="AE335" s="12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14"/>
      <c r="BC335" s="17">
        <f t="shared" si="9"/>
        <v>0</v>
      </c>
      <c r="BD335" s="68"/>
    </row>
    <row r="336" spans="1:56" x14ac:dyDescent="0.2">
      <c r="A336" s="68"/>
      <c r="B336" s="103">
        <v>37213</v>
      </c>
      <c r="C336" s="12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14"/>
      <c r="AA336" s="17">
        <f t="shared" ref="AA336:AA379" si="10">SUM(C336:Z336)</f>
        <v>0</v>
      </c>
      <c r="AB336" s="68"/>
      <c r="AC336" s="68"/>
      <c r="AD336" s="103">
        <v>37213</v>
      </c>
      <c r="AE336" s="12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14"/>
      <c r="BC336" s="17">
        <f t="shared" ref="BC336:BC379" si="11">SUM(AE336:BB336)</f>
        <v>0</v>
      </c>
      <c r="BD336" s="68"/>
    </row>
    <row r="337" spans="1:56" x14ac:dyDescent="0.2">
      <c r="A337" s="68"/>
      <c r="B337" s="103">
        <v>37214</v>
      </c>
      <c r="C337" s="12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14"/>
      <c r="AA337" s="17">
        <f t="shared" si="10"/>
        <v>0</v>
      </c>
      <c r="AB337" s="68"/>
      <c r="AC337" s="68"/>
      <c r="AD337" s="103">
        <v>37214</v>
      </c>
      <c r="AE337" s="12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14"/>
      <c r="BC337" s="17">
        <f t="shared" si="11"/>
        <v>0</v>
      </c>
      <c r="BD337" s="68"/>
    </row>
    <row r="338" spans="1:56" x14ac:dyDescent="0.2">
      <c r="A338" s="68"/>
      <c r="B338" s="103">
        <v>37215</v>
      </c>
      <c r="C338" s="12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14"/>
      <c r="AA338" s="17">
        <f t="shared" si="10"/>
        <v>0</v>
      </c>
      <c r="AB338" s="68"/>
      <c r="AC338" s="68"/>
      <c r="AD338" s="103">
        <v>37215</v>
      </c>
      <c r="AE338" s="12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14"/>
      <c r="BC338" s="17">
        <f t="shared" si="11"/>
        <v>0</v>
      </c>
      <c r="BD338" s="68"/>
    </row>
    <row r="339" spans="1:56" x14ac:dyDescent="0.2">
      <c r="A339" s="68"/>
      <c r="B339" s="103">
        <v>37216</v>
      </c>
      <c r="C339" s="12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14"/>
      <c r="AA339" s="17">
        <f t="shared" si="10"/>
        <v>0</v>
      </c>
      <c r="AB339" s="68"/>
      <c r="AC339" s="68"/>
      <c r="AD339" s="103">
        <v>37216</v>
      </c>
      <c r="AE339" s="12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14"/>
      <c r="BC339" s="17">
        <f t="shared" si="11"/>
        <v>0</v>
      </c>
      <c r="BD339" s="68"/>
    </row>
    <row r="340" spans="1:56" x14ac:dyDescent="0.2">
      <c r="A340" s="68"/>
      <c r="B340" s="103">
        <v>37217</v>
      </c>
      <c r="C340" s="12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14"/>
      <c r="AA340" s="17">
        <f t="shared" si="10"/>
        <v>0</v>
      </c>
      <c r="AB340" s="68"/>
      <c r="AC340" s="68"/>
      <c r="AD340" s="103">
        <v>37217</v>
      </c>
      <c r="AE340" s="12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14"/>
      <c r="BC340" s="17">
        <f t="shared" si="11"/>
        <v>0</v>
      </c>
      <c r="BD340" s="68"/>
    </row>
    <row r="341" spans="1:56" x14ac:dyDescent="0.2">
      <c r="A341" s="68"/>
      <c r="B341" s="103">
        <v>37218</v>
      </c>
      <c r="C341" s="12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14"/>
      <c r="AA341" s="17">
        <f t="shared" si="10"/>
        <v>0</v>
      </c>
      <c r="AB341" s="68"/>
      <c r="AC341" s="68"/>
      <c r="AD341" s="103">
        <v>37218</v>
      </c>
      <c r="AE341" s="12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14"/>
      <c r="BC341" s="17">
        <f t="shared" si="11"/>
        <v>0</v>
      </c>
      <c r="BD341" s="68"/>
    </row>
    <row r="342" spans="1:56" x14ac:dyDescent="0.2">
      <c r="A342" s="68"/>
      <c r="B342" s="103">
        <v>37219</v>
      </c>
      <c r="C342" s="12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14"/>
      <c r="AA342" s="17">
        <f t="shared" si="10"/>
        <v>0</v>
      </c>
      <c r="AB342" s="68"/>
      <c r="AC342" s="68"/>
      <c r="AD342" s="103">
        <v>37219</v>
      </c>
      <c r="AE342" s="12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14"/>
      <c r="BC342" s="17">
        <f t="shared" si="11"/>
        <v>0</v>
      </c>
      <c r="BD342" s="68"/>
    </row>
    <row r="343" spans="1:56" x14ac:dyDescent="0.2">
      <c r="A343" s="68"/>
      <c r="B343" s="103">
        <v>37220</v>
      </c>
      <c r="C343" s="12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14"/>
      <c r="AA343" s="17">
        <f t="shared" si="10"/>
        <v>0</v>
      </c>
      <c r="AB343" s="68"/>
      <c r="AC343" s="68"/>
      <c r="AD343" s="103">
        <v>37220</v>
      </c>
      <c r="AE343" s="12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14"/>
      <c r="BC343" s="17">
        <f t="shared" si="11"/>
        <v>0</v>
      </c>
      <c r="BD343" s="68"/>
    </row>
    <row r="344" spans="1:56" x14ac:dyDescent="0.2">
      <c r="A344" s="68"/>
      <c r="B344" s="103">
        <v>37221</v>
      </c>
      <c r="C344" s="12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14"/>
      <c r="AA344" s="17">
        <f t="shared" si="10"/>
        <v>0</v>
      </c>
      <c r="AB344" s="68"/>
      <c r="AC344" s="68"/>
      <c r="AD344" s="103">
        <v>37221</v>
      </c>
      <c r="AE344" s="12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14"/>
      <c r="BC344" s="17">
        <f t="shared" si="11"/>
        <v>0</v>
      </c>
      <c r="BD344" s="68"/>
    </row>
    <row r="345" spans="1:56" x14ac:dyDescent="0.2">
      <c r="A345" s="68"/>
      <c r="B345" s="103">
        <v>37222</v>
      </c>
      <c r="C345" s="12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14"/>
      <c r="AA345" s="17">
        <f t="shared" si="10"/>
        <v>0</v>
      </c>
      <c r="AB345" s="68"/>
      <c r="AC345" s="68"/>
      <c r="AD345" s="103">
        <v>37222</v>
      </c>
      <c r="AE345" s="12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14"/>
      <c r="BC345" s="17">
        <f t="shared" si="11"/>
        <v>0</v>
      </c>
      <c r="BD345" s="68"/>
    </row>
    <row r="346" spans="1:56" x14ac:dyDescent="0.2">
      <c r="A346" s="68"/>
      <c r="B346" s="103">
        <v>37223</v>
      </c>
      <c r="C346" s="12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14"/>
      <c r="AA346" s="17">
        <f t="shared" si="10"/>
        <v>0</v>
      </c>
      <c r="AB346" s="68"/>
      <c r="AC346" s="68"/>
      <c r="AD346" s="103">
        <v>37223</v>
      </c>
      <c r="AE346" s="12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14"/>
      <c r="BC346" s="17">
        <f t="shared" si="11"/>
        <v>0</v>
      </c>
      <c r="BD346" s="68"/>
    </row>
    <row r="347" spans="1:56" x14ac:dyDescent="0.2">
      <c r="A347" s="68"/>
      <c r="B347" s="103">
        <v>37224</v>
      </c>
      <c r="C347" s="12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14"/>
      <c r="AA347" s="17">
        <f t="shared" si="10"/>
        <v>0</v>
      </c>
      <c r="AB347" s="68"/>
      <c r="AC347" s="68"/>
      <c r="AD347" s="103">
        <v>37224</v>
      </c>
      <c r="AE347" s="12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14"/>
      <c r="BC347" s="17">
        <f t="shared" si="11"/>
        <v>0</v>
      </c>
      <c r="BD347" s="68"/>
    </row>
    <row r="348" spans="1:56" ht="13.5" thickBot="1" x14ac:dyDescent="0.25">
      <c r="A348" s="68"/>
      <c r="B348" s="104">
        <v>37225</v>
      </c>
      <c r="C348" s="13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5"/>
      <c r="AA348" s="18">
        <f t="shared" si="10"/>
        <v>0</v>
      </c>
      <c r="AB348" s="68"/>
      <c r="AC348" s="68"/>
      <c r="AD348" s="104">
        <v>37225</v>
      </c>
      <c r="AE348" s="13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5"/>
      <c r="BC348" s="18">
        <f t="shared" si="11"/>
        <v>0</v>
      </c>
      <c r="BD348" s="68"/>
    </row>
    <row r="349" spans="1:56" x14ac:dyDescent="0.2">
      <c r="A349" s="68"/>
      <c r="B349" s="102">
        <v>37226</v>
      </c>
      <c r="C349" s="7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6"/>
      <c r="AA349" s="16">
        <f t="shared" si="10"/>
        <v>0</v>
      </c>
      <c r="AB349" s="68"/>
      <c r="AC349" s="68"/>
      <c r="AD349" s="102">
        <v>37226</v>
      </c>
      <c r="AE349" s="7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6"/>
      <c r="BC349" s="16">
        <f t="shared" si="11"/>
        <v>0</v>
      </c>
      <c r="BD349" s="68"/>
    </row>
    <row r="350" spans="1:56" x14ac:dyDescent="0.2">
      <c r="A350" s="68"/>
      <c r="B350" s="103">
        <v>37227</v>
      </c>
      <c r="C350" s="12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14"/>
      <c r="AA350" s="17">
        <f t="shared" si="10"/>
        <v>0</v>
      </c>
      <c r="AB350" s="68"/>
      <c r="AC350" s="68"/>
      <c r="AD350" s="103">
        <v>37227</v>
      </c>
      <c r="AE350" s="12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14"/>
      <c r="BC350" s="17">
        <f t="shared" si="11"/>
        <v>0</v>
      </c>
      <c r="BD350" s="68"/>
    </row>
    <row r="351" spans="1:56" x14ac:dyDescent="0.2">
      <c r="A351" s="68"/>
      <c r="B351" s="103">
        <v>37228</v>
      </c>
      <c r="C351" s="12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14"/>
      <c r="AA351" s="17">
        <f t="shared" si="10"/>
        <v>0</v>
      </c>
      <c r="AB351" s="68"/>
      <c r="AC351" s="68"/>
      <c r="AD351" s="103">
        <v>37228</v>
      </c>
      <c r="AE351" s="12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14"/>
      <c r="BC351" s="17">
        <f t="shared" si="11"/>
        <v>0</v>
      </c>
      <c r="BD351" s="68"/>
    </row>
    <row r="352" spans="1:56" x14ac:dyDescent="0.2">
      <c r="A352" s="68"/>
      <c r="B352" s="103">
        <v>37229</v>
      </c>
      <c r="C352" s="12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14"/>
      <c r="AA352" s="17">
        <f t="shared" si="10"/>
        <v>0</v>
      </c>
      <c r="AB352" s="68"/>
      <c r="AC352" s="68"/>
      <c r="AD352" s="103">
        <v>37229</v>
      </c>
      <c r="AE352" s="12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14"/>
      <c r="BC352" s="17">
        <f t="shared" si="11"/>
        <v>0</v>
      </c>
      <c r="BD352" s="68"/>
    </row>
    <row r="353" spans="1:56" x14ac:dyDescent="0.2">
      <c r="A353" s="68"/>
      <c r="B353" s="103">
        <v>37230</v>
      </c>
      <c r="C353" s="12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14"/>
      <c r="AA353" s="17">
        <f t="shared" si="10"/>
        <v>0</v>
      </c>
      <c r="AB353" s="68"/>
      <c r="AC353" s="68"/>
      <c r="AD353" s="103">
        <v>37230</v>
      </c>
      <c r="AE353" s="12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14"/>
      <c r="BC353" s="17">
        <f t="shared" si="11"/>
        <v>0</v>
      </c>
      <c r="BD353" s="68"/>
    </row>
    <row r="354" spans="1:56" x14ac:dyDescent="0.2">
      <c r="A354" s="68"/>
      <c r="B354" s="103">
        <v>37231</v>
      </c>
      <c r="C354" s="12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14"/>
      <c r="AA354" s="17">
        <f t="shared" si="10"/>
        <v>0</v>
      </c>
      <c r="AB354" s="68"/>
      <c r="AC354" s="68"/>
      <c r="AD354" s="103">
        <v>37231</v>
      </c>
      <c r="AE354" s="12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14"/>
      <c r="BC354" s="17">
        <f t="shared" si="11"/>
        <v>0</v>
      </c>
      <c r="BD354" s="68"/>
    </row>
    <row r="355" spans="1:56" x14ac:dyDescent="0.2">
      <c r="A355" s="68"/>
      <c r="B355" s="103">
        <v>37232</v>
      </c>
      <c r="C355" s="12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14"/>
      <c r="AA355" s="17">
        <f t="shared" si="10"/>
        <v>0</v>
      </c>
      <c r="AB355" s="68"/>
      <c r="AC355" s="68"/>
      <c r="AD355" s="103">
        <v>37232</v>
      </c>
      <c r="AE355" s="12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14"/>
      <c r="BC355" s="17">
        <f t="shared" si="11"/>
        <v>0</v>
      </c>
      <c r="BD355" s="68"/>
    </row>
    <row r="356" spans="1:56" x14ac:dyDescent="0.2">
      <c r="A356" s="68"/>
      <c r="B356" s="103">
        <v>37233</v>
      </c>
      <c r="C356" s="12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14"/>
      <c r="AA356" s="17">
        <f t="shared" si="10"/>
        <v>0</v>
      </c>
      <c r="AB356" s="68"/>
      <c r="AC356" s="68"/>
      <c r="AD356" s="103">
        <v>37233</v>
      </c>
      <c r="AE356" s="12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14"/>
      <c r="BC356" s="17">
        <f t="shared" si="11"/>
        <v>0</v>
      </c>
      <c r="BD356" s="68"/>
    </row>
    <row r="357" spans="1:56" x14ac:dyDescent="0.2">
      <c r="A357" s="68"/>
      <c r="B357" s="103">
        <v>37234</v>
      </c>
      <c r="C357" s="12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14"/>
      <c r="AA357" s="17">
        <f t="shared" si="10"/>
        <v>0</v>
      </c>
      <c r="AB357" s="68"/>
      <c r="AC357" s="68"/>
      <c r="AD357" s="103">
        <v>37234</v>
      </c>
      <c r="AE357" s="12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14"/>
      <c r="BC357" s="17">
        <f t="shared" si="11"/>
        <v>0</v>
      </c>
      <c r="BD357" s="68"/>
    </row>
    <row r="358" spans="1:56" x14ac:dyDescent="0.2">
      <c r="A358" s="68"/>
      <c r="B358" s="103">
        <v>37235</v>
      </c>
      <c r="C358" s="12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14"/>
      <c r="AA358" s="17">
        <f t="shared" si="10"/>
        <v>0</v>
      </c>
      <c r="AB358" s="68"/>
      <c r="AC358" s="68"/>
      <c r="AD358" s="103">
        <v>37235</v>
      </c>
      <c r="AE358" s="12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14"/>
      <c r="BC358" s="17">
        <f t="shared" si="11"/>
        <v>0</v>
      </c>
      <c r="BD358" s="68"/>
    </row>
    <row r="359" spans="1:56" x14ac:dyDescent="0.2">
      <c r="A359" s="68"/>
      <c r="B359" s="103">
        <v>37236</v>
      </c>
      <c r="C359" s="12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14"/>
      <c r="AA359" s="17">
        <f t="shared" si="10"/>
        <v>0</v>
      </c>
      <c r="AB359" s="68"/>
      <c r="AC359" s="68"/>
      <c r="AD359" s="103">
        <v>37236</v>
      </c>
      <c r="AE359" s="12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14"/>
      <c r="BC359" s="17">
        <f t="shared" si="11"/>
        <v>0</v>
      </c>
      <c r="BD359" s="68"/>
    </row>
    <row r="360" spans="1:56" x14ac:dyDescent="0.2">
      <c r="A360" s="68"/>
      <c r="B360" s="103">
        <v>37237</v>
      </c>
      <c r="C360" s="12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14"/>
      <c r="AA360" s="17">
        <f t="shared" si="10"/>
        <v>0</v>
      </c>
      <c r="AB360" s="68"/>
      <c r="AC360" s="68"/>
      <c r="AD360" s="103">
        <v>37237</v>
      </c>
      <c r="AE360" s="12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14"/>
      <c r="BC360" s="17">
        <f t="shared" si="11"/>
        <v>0</v>
      </c>
      <c r="BD360" s="68"/>
    </row>
    <row r="361" spans="1:56" x14ac:dyDescent="0.2">
      <c r="A361" s="68"/>
      <c r="B361" s="103">
        <v>37238</v>
      </c>
      <c r="C361" s="12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14"/>
      <c r="AA361" s="17">
        <f t="shared" si="10"/>
        <v>0</v>
      </c>
      <c r="AB361" s="68"/>
      <c r="AC361" s="68"/>
      <c r="AD361" s="103">
        <v>37238</v>
      </c>
      <c r="AE361" s="12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14"/>
      <c r="BC361" s="17">
        <f t="shared" si="11"/>
        <v>0</v>
      </c>
      <c r="BD361" s="68"/>
    </row>
    <row r="362" spans="1:56" x14ac:dyDescent="0.2">
      <c r="A362" s="68"/>
      <c r="B362" s="103">
        <v>37239</v>
      </c>
      <c r="C362" s="12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14"/>
      <c r="AA362" s="17">
        <f t="shared" si="10"/>
        <v>0</v>
      </c>
      <c r="AB362" s="68"/>
      <c r="AC362" s="68"/>
      <c r="AD362" s="103">
        <v>37239</v>
      </c>
      <c r="AE362" s="12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14"/>
      <c r="BC362" s="17">
        <f t="shared" si="11"/>
        <v>0</v>
      </c>
      <c r="BD362" s="68"/>
    </row>
    <row r="363" spans="1:56" x14ac:dyDescent="0.2">
      <c r="A363" s="68"/>
      <c r="B363" s="103">
        <v>37240</v>
      </c>
      <c r="C363" s="12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14"/>
      <c r="AA363" s="17">
        <f t="shared" si="10"/>
        <v>0</v>
      </c>
      <c r="AB363" s="68"/>
      <c r="AC363" s="68"/>
      <c r="AD363" s="103">
        <v>37240</v>
      </c>
      <c r="AE363" s="12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14"/>
      <c r="BC363" s="17">
        <f t="shared" si="11"/>
        <v>0</v>
      </c>
      <c r="BD363" s="68"/>
    </row>
    <row r="364" spans="1:56" x14ac:dyDescent="0.2">
      <c r="A364" s="68"/>
      <c r="B364" s="103">
        <v>37241</v>
      </c>
      <c r="C364" s="12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14"/>
      <c r="AA364" s="17">
        <f t="shared" si="10"/>
        <v>0</v>
      </c>
      <c r="AB364" s="68"/>
      <c r="AC364" s="68"/>
      <c r="AD364" s="103">
        <v>37241</v>
      </c>
      <c r="AE364" s="12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14"/>
      <c r="BC364" s="17">
        <f t="shared" si="11"/>
        <v>0</v>
      </c>
      <c r="BD364" s="68"/>
    </row>
    <row r="365" spans="1:56" x14ac:dyDescent="0.2">
      <c r="A365" s="68"/>
      <c r="B365" s="103">
        <v>37242</v>
      </c>
      <c r="C365" s="12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14"/>
      <c r="AA365" s="17">
        <f t="shared" si="10"/>
        <v>0</v>
      </c>
      <c r="AB365" s="68"/>
      <c r="AC365" s="68"/>
      <c r="AD365" s="103">
        <v>37242</v>
      </c>
      <c r="AE365" s="12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14"/>
      <c r="BC365" s="17">
        <f t="shared" si="11"/>
        <v>0</v>
      </c>
      <c r="BD365" s="68"/>
    </row>
    <row r="366" spans="1:56" x14ac:dyDescent="0.2">
      <c r="A366" s="68"/>
      <c r="B366" s="103">
        <v>37243</v>
      </c>
      <c r="C366" s="12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14"/>
      <c r="AA366" s="17">
        <f t="shared" si="10"/>
        <v>0</v>
      </c>
      <c r="AB366" s="68"/>
      <c r="AC366" s="68"/>
      <c r="AD366" s="103">
        <v>37243</v>
      </c>
      <c r="AE366" s="12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14"/>
      <c r="BC366" s="17">
        <f t="shared" si="11"/>
        <v>0</v>
      </c>
      <c r="BD366" s="68"/>
    </row>
    <row r="367" spans="1:56" x14ac:dyDescent="0.2">
      <c r="A367" s="68"/>
      <c r="B367" s="103">
        <v>37244</v>
      </c>
      <c r="C367" s="12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14"/>
      <c r="AA367" s="17">
        <f t="shared" si="10"/>
        <v>0</v>
      </c>
      <c r="AB367" s="68"/>
      <c r="AC367" s="68"/>
      <c r="AD367" s="103">
        <v>37244</v>
      </c>
      <c r="AE367" s="12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14"/>
      <c r="BC367" s="17">
        <f t="shared" si="11"/>
        <v>0</v>
      </c>
      <c r="BD367" s="68"/>
    </row>
    <row r="368" spans="1:56" x14ac:dyDescent="0.2">
      <c r="A368" s="68"/>
      <c r="B368" s="103">
        <v>37245</v>
      </c>
      <c r="C368" s="12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14"/>
      <c r="AA368" s="17">
        <f t="shared" si="10"/>
        <v>0</v>
      </c>
      <c r="AB368" s="68"/>
      <c r="AC368" s="68"/>
      <c r="AD368" s="103">
        <v>37245</v>
      </c>
      <c r="AE368" s="12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14"/>
      <c r="BC368" s="17">
        <f t="shared" si="11"/>
        <v>0</v>
      </c>
      <c r="BD368" s="68"/>
    </row>
    <row r="369" spans="1:56" x14ac:dyDescent="0.2">
      <c r="A369" s="68"/>
      <c r="B369" s="103">
        <v>37246</v>
      </c>
      <c r="C369" s="12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14"/>
      <c r="AA369" s="17">
        <f t="shared" si="10"/>
        <v>0</v>
      </c>
      <c r="AB369" s="68"/>
      <c r="AC369" s="68"/>
      <c r="AD369" s="103">
        <v>37246</v>
      </c>
      <c r="AE369" s="12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14"/>
      <c r="BC369" s="17">
        <f t="shared" si="11"/>
        <v>0</v>
      </c>
      <c r="BD369" s="68"/>
    </row>
    <row r="370" spans="1:56" x14ac:dyDescent="0.2">
      <c r="A370" s="68"/>
      <c r="B370" s="103">
        <v>37247</v>
      </c>
      <c r="C370" s="12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14"/>
      <c r="AA370" s="17">
        <f t="shared" si="10"/>
        <v>0</v>
      </c>
      <c r="AB370" s="68"/>
      <c r="AC370" s="68"/>
      <c r="AD370" s="103">
        <v>37247</v>
      </c>
      <c r="AE370" s="12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14"/>
      <c r="BC370" s="17">
        <f t="shared" si="11"/>
        <v>0</v>
      </c>
      <c r="BD370" s="68"/>
    </row>
    <row r="371" spans="1:56" x14ac:dyDescent="0.2">
      <c r="A371" s="68"/>
      <c r="B371" s="103">
        <v>37248</v>
      </c>
      <c r="C371" s="12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14"/>
      <c r="AA371" s="17">
        <f t="shared" si="10"/>
        <v>0</v>
      </c>
      <c r="AB371" s="68"/>
      <c r="AC371" s="68"/>
      <c r="AD371" s="103">
        <v>37248</v>
      </c>
      <c r="AE371" s="12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14"/>
      <c r="BC371" s="17">
        <f t="shared" si="11"/>
        <v>0</v>
      </c>
      <c r="BD371" s="68"/>
    </row>
    <row r="372" spans="1:56" x14ac:dyDescent="0.2">
      <c r="A372" s="68"/>
      <c r="B372" s="103">
        <v>37249</v>
      </c>
      <c r="C372" s="12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14"/>
      <c r="AA372" s="17">
        <f t="shared" si="10"/>
        <v>0</v>
      </c>
      <c r="AB372" s="68"/>
      <c r="AC372" s="68"/>
      <c r="AD372" s="103">
        <v>37249</v>
      </c>
      <c r="AE372" s="12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14"/>
      <c r="BC372" s="17">
        <f t="shared" si="11"/>
        <v>0</v>
      </c>
      <c r="BD372" s="68"/>
    </row>
    <row r="373" spans="1:56" x14ac:dyDescent="0.2">
      <c r="A373" s="68"/>
      <c r="B373" s="103">
        <v>37250</v>
      </c>
      <c r="C373" s="12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14"/>
      <c r="AA373" s="17">
        <f t="shared" si="10"/>
        <v>0</v>
      </c>
      <c r="AB373" s="68"/>
      <c r="AC373" s="68"/>
      <c r="AD373" s="103">
        <v>37250</v>
      </c>
      <c r="AE373" s="12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14"/>
      <c r="BC373" s="17">
        <f t="shared" si="11"/>
        <v>0</v>
      </c>
      <c r="BD373" s="68"/>
    </row>
    <row r="374" spans="1:56" x14ac:dyDescent="0.2">
      <c r="A374" s="68"/>
      <c r="B374" s="103">
        <v>37251</v>
      </c>
      <c r="C374" s="12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14"/>
      <c r="AA374" s="17">
        <f t="shared" si="10"/>
        <v>0</v>
      </c>
      <c r="AB374" s="68"/>
      <c r="AC374" s="68"/>
      <c r="AD374" s="103">
        <v>37251</v>
      </c>
      <c r="AE374" s="12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14"/>
      <c r="BC374" s="17">
        <f t="shared" si="11"/>
        <v>0</v>
      </c>
      <c r="BD374" s="68"/>
    </row>
    <row r="375" spans="1:56" x14ac:dyDescent="0.2">
      <c r="A375" s="68"/>
      <c r="B375" s="103">
        <v>37252</v>
      </c>
      <c r="C375" s="12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14"/>
      <c r="AA375" s="17">
        <f t="shared" si="10"/>
        <v>0</v>
      </c>
      <c r="AB375" s="68"/>
      <c r="AC375" s="68"/>
      <c r="AD375" s="103">
        <v>37252</v>
      </c>
      <c r="AE375" s="12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14"/>
      <c r="BC375" s="17">
        <f t="shared" si="11"/>
        <v>0</v>
      </c>
      <c r="BD375" s="68"/>
    </row>
    <row r="376" spans="1:56" x14ac:dyDescent="0.2">
      <c r="A376" s="68"/>
      <c r="B376" s="103">
        <v>37253</v>
      </c>
      <c r="C376" s="12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14"/>
      <c r="AA376" s="17">
        <f t="shared" si="10"/>
        <v>0</v>
      </c>
      <c r="AB376" s="68"/>
      <c r="AC376" s="68"/>
      <c r="AD376" s="103">
        <v>37253</v>
      </c>
      <c r="AE376" s="12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14"/>
      <c r="BC376" s="17">
        <f t="shared" si="11"/>
        <v>0</v>
      </c>
      <c r="BD376" s="68"/>
    </row>
    <row r="377" spans="1:56" x14ac:dyDescent="0.2">
      <c r="A377" s="68"/>
      <c r="B377" s="103">
        <v>37254</v>
      </c>
      <c r="C377" s="12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14"/>
      <c r="AA377" s="17">
        <f t="shared" si="10"/>
        <v>0</v>
      </c>
      <c r="AB377" s="68"/>
      <c r="AC377" s="68"/>
      <c r="AD377" s="103">
        <v>37254</v>
      </c>
      <c r="AE377" s="12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14"/>
      <c r="BC377" s="17">
        <f t="shared" si="11"/>
        <v>0</v>
      </c>
      <c r="BD377" s="68"/>
    </row>
    <row r="378" spans="1:56" x14ac:dyDescent="0.2">
      <c r="A378" s="68"/>
      <c r="B378" s="103">
        <v>37255</v>
      </c>
      <c r="C378" s="12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14"/>
      <c r="AA378" s="17">
        <f t="shared" si="10"/>
        <v>0</v>
      </c>
      <c r="AB378" s="68"/>
      <c r="AC378" s="68"/>
      <c r="AD378" s="103">
        <v>37255</v>
      </c>
      <c r="AE378" s="12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14"/>
      <c r="BC378" s="17">
        <f t="shared" si="11"/>
        <v>0</v>
      </c>
      <c r="BD378" s="68"/>
    </row>
    <row r="379" spans="1:56" ht="13.5" thickBot="1" x14ac:dyDescent="0.25">
      <c r="A379" s="68"/>
      <c r="B379" s="104">
        <v>37256</v>
      </c>
      <c r="C379" s="13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5"/>
      <c r="AA379" s="18">
        <f t="shared" si="10"/>
        <v>0</v>
      </c>
      <c r="AB379" s="68"/>
      <c r="AC379" s="68"/>
      <c r="AD379" s="104">
        <v>37256</v>
      </c>
      <c r="AE379" s="13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5"/>
      <c r="BC379" s="18">
        <f t="shared" si="11"/>
        <v>0</v>
      </c>
      <c r="BD379" s="68"/>
    </row>
    <row r="380" spans="1:56" x14ac:dyDescent="0.2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  <c r="AS380" s="68"/>
      <c r="AT380" s="68"/>
      <c r="AU380" s="68"/>
      <c r="AV380" s="68"/>
      <c r="AW380" s="68"/>
      <c r="AX380" s="68"/>
      <c r="AY380" s="68"/>
      <c r="AZ380" s="68"/>
      <c r="BA380" s="68"/>
      <c r="BB380" s="68"/>
      <c r="BC380" s="68"/>
      <c r="BD380" s="68"/>
    </row>
    <row r="381" spans="1:56" x14ac:dyDescent="0.2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105"/>
      <c r="Y381" s="105"/>
      <c r="Z381" s="105" t="s">
        <v>61</v>
      </c>
      <c r="AA381" s="106">
        <f>SUM(AA15:AA379)/1000</f>
        <v>0</v>
      </c>
      <c r="AB381" s="68"/>
      <c r="AC381" s="68"/>
      <c r="AD381" s="68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  <c r="AS381" s="68"/>
      <c r="AT381" s="68"/>
      <c r="AU381" s="68"/>
      <c r="AV381" s="68"/>
      <c r="AW381" s="68"/>
      <c r="AX381" s="68"/>
      <c r="AY381" s="68"/>
      <c r="AZ381" s="68"/>
      <c r="BA381" s="68"/>
      <c r="BB381" s="105" t="s">
        <v>61</v>
      </c>
      <c r="BC381" s="106">
        <f>SUM(BC15:BC379)/1000</f>
        <v>0</v>
      </c>
      <c r="BD381" s="68"/>
    </row>
    <row r="382" spans="1:56" x14ac:dyDescent="0.2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105"/>
      <c r="Y382" s="105"/>
      <c r="Z382" s="105" t="s">
        <v>62</v>
      </c>
      <c r="AA382" s="106">
        <f>AA381+AA73/1000</f>
        <v>0</v>
      </c>
      <c r="AB382" s="68"/>
      <c r="AC382" s="68"/>
      <c r="AD382" s="68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8"/>
      <c r="AP382" s="68"/>
      <c r="AQ382" s="68"/>
      <c r="AR382" s="68"/>
      <c r="AS382" s="68"/>
      <c r="AT382" s="68"/>
      <c r="AU382" s="68"/>
      <c r="AV382" s="68"/>
      <c r="AW382" s="68"/>
      <c r="AX382" s="68"/>
      <c r="AY382" s="68"/>
      <c r="AZ382" s="68"/>
      <c r="BA382" s="68"/>
      <c r="BB382" s="105" t="s">
        <v>62</v>
      </c>
      <c r="BC382" s="106">
        <f>BC381+BC73/1000</f>
        <v>0</v>
      </c>
      <c r="BD382" s="68"/>
    </row>
    <row r="383" spans="1:56" x14ac:dyDescent="0.2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</row>
    <row r="384" spans="1:56" x14ac:dyDescent="0.2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8"/>
      <c r="BB384" s="68"/>
      <c r="BC384" s="68"/>
      <c r="BD384" s="68"/>
    </row>
    <row r="385" spans="1:56" x14ac:dyDescent="0.2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</row>
    <row r="386" spans="1:56" x14ac:dyDescent="0.2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  <c r="AX386" s="68"/>
      <c r="AY386" s="68"/>
      <c r="AZ386" s="68"/>
      <c r="BA386" s="68"/>
      <c r="BB386" s="68"/>
      <c r="BC386" s="68"/>
      <c r="BD386" s="68"/>
    </row>
    <row r="387" spans="1:56" x14ac:dyDescent="0.2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8"/>
      <c r="BB387" s="68"/>
      <c r="BC387" s="68"/>
      <c r="BD387" s="68"/>
    </row>
    <row r="388" spans="1:56" x14ac:dyDescent="0.2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8"/>
      <c r="BB388" s="68"/>
      <c r="BC388" s="68"/>
      <c r="BD388" s="68"/>
    </row>
    <row r="389" spans="1:56" hidden="1" x14ac:dyDescent="0.2"/>
    <row r="390" spans="1:56" hidden="1" x14ac:dyDescent="0.2"/>
  </sheetData>
  <sheetProtection password="CF2F" sheet="1" objects="1" scenarios="1"/>
  <mergeCells count="9">
    <mergeCell ref="AU12:AV12"/>
    <mergeCell ref="B3:C3"/>
    <mergeCell ref="B2:C2"/>
    <mergeCell ref="B4:C4"/>
    <mergeCell ref="D4:G4"/>
    <mergeCell ref="B7:O7"/>
    <mergeCell ref="AL12:AM12"/>
    <mergeCell ref="J12:K12"/>
    <mergeCell ref="B9:O9"/>
  </mergeCells>
  <pageMargins left="0.7" right="0.7" top="0.75" bottom="0.75" header="0.3" footer="0.3"/>
  <pageSetup scale="71" fitToWidth="3" fitToHeight="100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47"/>
  <sheetViews>
    <sheetView zoomScale="80" zoomScaleNormal="80" workbookViewId="0">
      <selection activeCell="D30" sqref="D30"/>
    </sheetView>
  </sheetViews>
  <sheetFormatPr defaultColWidth="0" defaultRowHeight="12.75" zeroHeight="1" x14ac:dyDescent="0.2"/>
  <cols>
    <col min="1" max="1" width="4.5" style="151" customWidth="1"/>
    <col min="2" max="2" width="16.1640625" style="151" customWidth="1"/>
    <col min="3" max="27" width="9.33203125" style="151" customWidth="1"/>
    <col min="28" max="36" width="9.33203125" style="151" hidden="1" customWidth="1"/>
    <col min="37" max="16384" width="9.33203125" style="152" hidden="1"/>
  </cols>
  <sheetData>
    <row r="1" spans="2:34" ht="13.5" thickBot="1" x14ac:dyDescent="0.25"/>
    <row r="2" spans="2:34" x14ac:dyDescent="0.2">
      <c r="B2" s="153" t="s">
        <v>167</v>
      </c>
      <c r="C2" s="165"/>
      <c r="D2" s="165"/>
      <c r="E2" s="165"/>
      <c r="F2" s="165"/>
      <c r="G2" s="165"/>
      <c r="H2" s="165"/>
      <c r="I2" s="165"/>
      <c r="J2" s="165"/>
      <c r="K2" s="154"/>
      <c r="L2" s="154"/>
      <c r="M2" s="154"/>
      <c r="N2" s="154"/>
      <c r="O2" s="154"/>
      <c r="P2" s="154"/>
      <c r="Q2" s="154"/>
      <c r="R2" s="154"/>
      <c r="S2" s="215"/>
      <c r="T2" s="134"/>
      <c r="U2" s="134"/>
      <c r="V2" s="134"/>
      <c r="W2" s="134"/>
      <c r="X2" s="134"/>
      <c r="Y2" s="134"/>
      <c r="Z2" s="134"/>
    </row>
    <row r="3" spans="2:34" x14ac:dyDescent="0.2">
      <c r="B3" s="155" t="s">
        <v>166</v>
      </c>
      <c r="C3" s="158"/>
      <c r="D3" s="158"/>
      <c r="E3" s="158"/>
      <c r="F3" s="158"/>
      <c r="G3" s="158"/>
      <c r="H3" s="158"/>
      <c r="I3" s="158"/>
      <c r="J3" s="158"/>
      <c r="K3" s="134"/>
      <c r="L3" s="134"/>
      <c r="M3" s="134"/>
      <c r="N3" s="134"/>
      <c r="O3" s="134"/>
      <c r="P3" s="134"/>
      <c r="Q3" s="134"/>
      <c r="R3" s="134"/>
      <c r="S3" s="216"/>
      <c r="T3" s="134"/>
      <c r="U3" s="134"/>
      <c r="V3" s="134"/>
      <c r="W3" s="134"/>
      <c r="X3" s="134"/>
      <c r="Y3" s="134"/>
      <c r="Z3" s="134"/>
    </row>
    <row r="4" spans="2:34" x14ac:dyDescent="0.2">
      <c r="B4" s="155" t="s">
        <v>162</v>
      </c>
      <c r="C4" s="158"/>
      <c r="D4" s="158"/>
      <c r="E4" s="158"/>
      <c r="F4" s="158"/>
      <c r="G4" s="158"/>
      <c r="H4" s="158"/>
      <c r="I4" s="158"/>
      <c r="J4" s="158"/>
      <c r="K4" s="134"/>
      <c r="L4" s="134"/>
      <c r="M4" s="134"/>
      <c r="N4" s="134"/>
      <c r="O4" s="134"/>
      <c r="P4" s="134"/>
      <c r="Q4" s="134"/>
      <c r="R4" s="134"/>
      <c r="S4" s="216"/>
      <c r="T4" s="134"/>
      <c r="U4" s="134"/>
      <c r="V4" s="134"/>
      <c r="W4" s="134"/>
      <c r="X4" s="134"/>
      <c r="Y4" s="134"/>
      <c r="Z4" s="134"/>
    </row>
    <row r="5" spans="2:34" x14ac:dyDescent="0.2">
      <c r="B5" s="155"/>
      <c r="C5" s="158"/>
      <c r="D5" s="158"/>
      <c r="E5" s="158"/>
      <c r="F5" s="158"/>
      <c r="G5" s="158"/>
      <c r="H5" s="158"/>
      <c r="I5" s="158"/>
      <c r="J5" s="158"/>
      <c r="K5" s="134"/>
      <c r="L5" s="134"/>
      <c r="M5" s="134"/>
      <c r="N5" s="134"/>
      <c r="O5" s="134"/>
      <c r="P5" s="134"/>
      <c r="Q5" s="134"/>
      <c r="R5" s="134"/>
      <c r="S5" s="216"/>
      <c r="T5" s="134"/>
      <c r="U5" s="134"/>
      <c r="V5" s="134"/>
      <c r="W5" s="134"/>
      <c r="X5" s="134"/>
      <c r="Y5" s="134"/>
      <c r="Z5" s="134"/>
    </row>
    <row r="6" spans="2:34" x14ac:dyDescent="0.2">
      <c r="B6" s="155" t="s">
        <v>168</v>
      </c>
      <c r="C6" s="158"/>
      <c r="D6" s="158"/>
      <c r="E6" s="158"/>
      <c r="F6" s="158"/>
      <c r="G6" s="158"/>
      <c r="H6" s="158"/>
      <c r="I6" s="158"/>
      <c r="J6" s="158"/>
      <c r="K6" s="134"/>
      <c r="L6" s="134"/>
      <c r="M6" s="134"/>
      <c r="N6" s="134"/>
      <c r="O6" s="134"/>
      <c r="P6" s="134"/>
      <c r="Q6" s="134"/>
      <c r="R6" s="134"/>
      <c r="S6" s="216"/>
      <c r="T6" s="134"/>
      <c r="U6" s="134"/>
      <c r="V6" s="134"/>
      <c r="W6" s="134"/>
      <c r="X6" s="134"/>
      <c r="Y6" s="134"/>
      <c r="Z6" s="134"/>
    </row>
    <row r="7" spans="2:34" x14ac:dyDescent="0.2">
      <c r="B7" s="155"/>
      <c r="C7" s="158"/>
      <c r="D7" s="158"/>
      <c r="E7" s="158"/>
      <c r="F7" s="158"/>
      <c r="G7" s="158"/>
      <c r="H7" s="158"/>
      <c r="I7" s="158"/>
      <c r="J7" s="158"/>
      <c r="K7" s="134"/>
      <c r="L7" s="134"/>
      <c r="M7" s="134"/>
      <c r="N7" s="134"/>
      <c r="O7" s="134"/>
      <c r="P7" s="134"/>
      <c r="Q7" s="134"/>
      <c r="R7" s="134"/>
      <c r="S7" s="216"/>
      <c r="T7" s="134"/>
      <c r="U7" s="134"/>
      <c r="V7" s="134"/>
      <c r="W7" s="134"/>
      <c r="X7" s="134"/>
      <c r="Y7" s="134"/>
      <c r="Z7" s="134"/>
    </row>
    <row r="8" spans="2:34" x14ac:dyDescent="0.2">
      <c r="B8" s="184" t="s">
        <v>119</v>
      </c>
      <c r="C8" s="186"/>
      <c r="D8" s="186"/>
      <c r="E8" s="186"/>
      <c r="F8" s="186"/>
      <c r="G8" s="186"/>
      <c r="H8" s="186"/>
      <c r="I8" s="186"/>
      <c r="J8" s="186"/>
      <c r="K8" s="134"/>
      <c r="L8" s="134"/>
      <c r="M8" s="134"/>
      <c r="N8" s="134"/>
      <c r="O8" s="134"/>
      <c r="P8" s="134"/>
      <c r="Q8" s="134"/>
      <c r="R8" s="134"/>
      <c r="S8" s="216"/>
      <c r="T8" s="134"/>
      <c r="U8" s="134"/>
      <c r="V8" s="134"/>
      <c r="W8" s="134"/>
      <c r="X8" s="134"/>
      <c r="Y8" s="134"/>
      <c r="Z8" s="134"/>
    </row>
    <row r="9" spans="2:34" ht="13.5" thickBot="1" x14ac:dyDescent="0.25">
      <c r="B9" s="156" t="s">
        <v>170</v>
      </c>
      <c r="C9" s="170"/>
      <c r="D9" s="170"/>
      <c r="E9" s="170"/>
      <c r="F9" s="170"/>
      <c r="G9" s="170"/>
      <c r="H9" s="170"/>
      <c r="I9" s="170"/>
      <c r="J9" s="170"/>
      <c r="K9" s="157"/>
      <c r="L9" s="157"/>
      <c r="M9" s="157"/>
      <c r="N9" s="157"/>
      <c r="O9" s="157"/>
      <c r="P9" s="157"/>
      <c r="Q9" s="157"/>
      <c r="R9" s="157"/>
      <c r="S9" s="217"/>
      <c r="T9" s="134"/>
      <c r="U9" s="134"/>
      <c r="V9" s="134"/>
      <c r="W9" s="134"/>
      <c r="X9" s="134"/>
      <c r="Y9" s="134"/>
      <c r="Z9" s="134"/>
    </row>
    <row r="10" spans="2:34" x14ac:dyDescent="0.2">
      <c r="B10" s="158"/>
      <c r="C10" s="158"/>
      <c r="D10" s="158"/>
      <c r="E10" s="158"/>
      <c r="F10" s="158"/>
      <c r="G10" s="158"/>
      <c r="H10" s="158"/>
      <c r="I10" s="158"/>
      <c r="J10" s="158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spans="2:34" ht="13.5" thickBot="1" x14ac:dyDescent="0.25">
      <c r="B11" s="158"/>
      <c r="C11" s="158"/>
      <c r="D11" s="158"/>
      <c r="E11" s="158"/>
      <c r="F11" s="158"/>
      <c r="G11" s="158"/>
      <c r="H11" s="158"/>
      <c r="I11" s="158"/>
      <c r="J11" s="158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AC11" s="158"/>
      <c r="AD11" s="134"/>
      <c r="AE11" s="134"/>
      <c r="AF11" s="134"/>
      <c r="AG11" s="134"/>
      <c r="AH11" s="134"/>
    </row>
    <row r="12" spans="2:34" ht="13.5" thickBot="1" x14ac:dyDescent="0.25">
      <c r="B12" s="198" t="s">
        <v>152</v>
      </c>
      <c r="C12" s="135">
        <v>6</v>
      </c>
      <c r="D12" s="199"/>
      <c r="E12" s="200"/>
      <c r="F12" s="200"/>
      <c r="G12" s="200"/>
      <c r="H12" s="200"/>
      <c r="I12" s="200"/>
      <c r="J12" s="200"/>
      <c r="K12" s="200"/>
      <c r="L12" s="159"/>
      <c r="M12" s="159"/>
      <c r="N12" s="159"/>
      <c r="O12" s="159"/>
      <c r="P12" s="159"/>
      <c r="Q12" s="159"/>
      <c r="R12" s="159"/>
      <c r="S12" s="159"/>
      <c r="T12" s="159"/>
      <c r="U12" s="160" t="s">
        <v>157</v>
      </c>
      <c r="V12" s="161"/>
      <c r="W12" s="161"/>
      <c r="X12" s="161"/>
      <c r="Y12" s="161"/>
      <c r="Z12" s="190">
        <f>-SUM(P34:R45)/36</f>
        <v>0</v>
      </c>
      <c r="AA12" s="162"/>
      <c r="AB12" s="134"/>
      <c r="AC12" s="134"/>
      <c r="AD12" s="134"/>
      <c r="AE12" s="134"/>
      <c r="AF12" s="134"/>
      <c r="AG12" s="134"/>
      <c r="AH12" s="134"/>
    </row>
    <row r="13" spans="2:34" ht="13.5" thickBot="1" x14ac:dyDescent="0.25">
      <c r="B13" s="162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62"/>
      <c r="AB13" s="134"/>
      <c r="AC13" s="134"/>
      <c r="AD13" s="134"/>
      <c r="AE13" s="134"/>
      <c r="AF13" s="134"/>
      <c r="AG13" s="134"/>
      <c r="AH13" s="134"/>
    </row>
    <row r="14" spans="2:34" x14ac:dyDescent="0.2">
      <c r="B14" s="201" t="s">
        <v>153</v>
      </c>
      <c r="C14" s="202"/>
      <c r="D14" s="202"/>
      <c r="E14" s="202"/>
      <c r="F14" s="202"/>
      <c r="G14" s="202"/>
      <c r="H14" s="202"/>
      <c r="I14" s="202"/>
      <c r="J14" s="202"/>
      <c r="K14" s="165"/>
      <c r="L14" s="165"/>
      <c r="M14" s="165"/>
      <c r="N14" s="165"/>
      <c r="O14" s="165"/>
      <c r="P14" s="165"/>
      <c r="Q14" s="212"/>
      <c r="R14" s="158"/>
      <c r="S14" s="158"/>
      <c r="T14" s="158"/>
      <c r="U14" s="153" t="s">
        <v>158</v>
      </c>
      <c r="V14" s="154"/>
      <c r="W14" s="154"/>
      <c r="X14" s="154"/>
      <c r="Y14" s="154"/>
      <c r="Z14" s="191">
        <f>-SUM(K34:W45)/(12)</f>
        <v>0</v>
      </c>
      <c r="AA14" s="162"/>
      <c r="AB14" s="134"/>
      <c r="AC14" s="134"/>
      <c r="AD14" s="134"/>
      <c r="AE14" s="134"/>
      <c r="AF14" s="134"/>
      <c r="AG14" s="134"/>
      <c r="AH14" s="134"/>
    </row>
    <row r="15" spans="2:34" x14ac:dyDescent="0.2">
      <c r="B15" s="166" t="s">
        <v>155</v>
      </c>
      <c r="C15" s="188"/>
      <c r="D15" s="188"/>
      <c r="E15" s="188"/>
      <c r="F15" s="188"/>
      <c r="G15" s="188"/>
      <c r="H15" s="188"/>
      <c r="I15" s="188"/>
      <c r="J15" s="188"/>
      <c r="K15" s="158"/>
      <c r="L15" s="158"/>
      <c r="M15" s="158"/>
      <c r="N15" s="158"/>
      <c r="O15" s="158"/>
      <c r="P15" s="158"/>
      <c r="Q15" s="213"/>
      <c r="R15" s="158"/>
      <c r="S15" s="158"/>
      <c r="T15" s="158"/>
      <c r="U15" s="167" t="s">
        <v>159</v>
      </c>
      <c r="V15" s="168"/>
      <c r="W15" s="168"/>
      <c r="X15" s="168"/>
      <c r="Y15" s="169"/>
      <c r="Z15" s="192">
        <f>-(SUM(C34:J45)+SUM(X34:Z45))/(12)</f>
        <v>0</v>
      </c>
      <c r="AA15" s="162"/>
      <c r="AB15" s="134"/>
      <c r="AC15" s="134"/>
      <c r="AD15" s="134"/>
      <c r="AE15" s="134"/>
      <c r="AF15" s="134"/>
      <c r="AG15" s="134"/>
      <c r="AH15" s="134"/>
    </row>
    <row r="16" spans="2:34" ht="13.5" thickBot="1" x14ac:dyDescent="0.25">
      <c r="B16" s="203" t="s">
        <v>154</v>
      </c>
      <c r="C16" s="204"/>
      <c r="D16" s="204"/>
      <c r="E16" s="204"/>
      <c r="F16" s="204"/>
      <c r="G16" s="204"/>
      <c r="H16" s="204"/>
      <c r="I16" s="204"/>
      <c r="J16" s="204"/>
      <c r="K16" s="170"/>
      <c r="L16" s="170"/>
      <c r="M16" s="170"/>
      <c r="N16" s="170"/>
      <c r="O16" s="170"/>
      <c r="P16" s="170"/>
      <c r="Q16" s="214"/>
      <c r="R16" s="158"/>
      <c r="S16" s="158"/>
      <c r="T16" s="158"/>
      <c r="U16" s="156" t="s">
        <v>160</v>
      </c>
      <c r="V16" s="157"/>
      <c r="W16" s="157"/>
      <c r="X16" s="157"/>
      <c r="Y16" s="157"/>
      <c r="Z16" s="193">
        <f>-(SUM(K19:W33)+SUM(K46:W54))/(24)</f>
        <v>0</v>
      </c>
      <c r="AA16" s="162"/>
      <c r="AB16" s="134"/>
      <c r="AC16" s="134"/>
      <c r="AD16" s="134"/>
      <c r="AE16" s="134"/>
      <c r="AF16" s="134"/>
      <c r="AG16" s="134"/>
      <c r="AH16" s="134"/>
    </row>
    <row r="17" spans="2:39" ht="13.5" thickBot="1" x14ac:dyDescent="0.25">
      <c r="B17" s="162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62"/>
      <c r="AB17" s="134"/>
      <c r="AC17" s="134"/>
      <c r="AD17" s="134"/>
      <c r="AE17" s="134"/>
      <c r="AF17" s="134"/>
      <c r="AG17" s="134"/>
      <c r="AH17" s="134"/>
    </row>
    <row r="18" spans="2:39" x14ac:dyDescent="0.2">
      <c r="B18" s="171"/>
      <c r="C18" s="174" t="s">
        <v>144</v>
      </c>
      <c r="D18" s="174" t="s">
        <v>145</v>
      </c>
      <c r="E18" s="174" t="s">
        <v>146</v>
      </c>
      <c r="F18" s="174" t="s">
        <v>147</v>
      </c>
      <c r="G18" s="174" t="s">
        <v>148</v>
      </c>
      <c r="H18" s="174" t="s">
        <v>149</v>
      </c>
      <c r="I18" s="174" t="s">
        <v>150</v>
      </c>
      <c r="J18" s="175" t="s">
        <v>151</v>
      </c>
      <c r="K18" s="172" t="s">
        <v>128</v>
      </c>
      <c r="L18" s="173" t="s">
        <v>129</v>
      </c>
      <c r="M18" s="173" t="s">
        <v>130</v>
      </c>
      <c r="N18" s="173" t="s">
        <v>131</v>
      </c>
      <c r="O18" s="173" t="s">
        <v>132</v>
      </c>
      <c r="P18" s="173" t="s">
        <v>133</v>
      </c>
      <c r="Q18" s="173" t="s">
        <v>134</v>
      </c>
      <c r="R18" s="173" t="s">
        <v>135</v>
      </c>
      <c r="S18" s="173" t="s">
        <v>136</v>
      </c>
      <c r="T18" s="173" t="s">
        <v>137</v>
      </c>
      <c r="U18" s="173" t="s">
        <v>138</v>
      </c>
      <c r="V18" s="173" t="s">
        <v>139</v>
      </c>
      <c r="W18" s="173" t="s">
        <v>140</v>
      </c>
      <c r="X18" s="174" t="s">
        <v>141</v>
      </c>
      <c r="Y18" s="174" t="s">
        <v>142</v>
      </c>
      <c r="Z18" s="194" t="s">
        <v>143</v>
      </c>
      <c r="AA18" s="162"/>
      <c r="AB18" s="134"/>
      <c r="AC18" s="134"/>
      <c r="AD18" s="134"/>
      <c r="AE18" s="134"/>
      <c r="AF18" s="134"/>
      <c r="AG18" s="134"/>
      <c r="AH18" s="134"/>
      <c r="AK18" s="176" t="s">
        <v>126</v>
      </c>
      <c r="AL18" s="176" t="s">
        <v>127</v>
      </c>
      <c r="AM18" s="152" t="s">
        <v>165</v>
      </c>
    </row>
    <row r="19" spans="2:39" x14ac:dyDescent="0.2">
      <c r="B19" s="177">
        <v>33252</v>
      </c>
      <c r="C19" s="139"/>
      <c r="D19" s="139"/>
      <c r="E19" s="139"/>
      <c r="F19" s="139"/>
      <c r="G19" s="139"/>
      <c r="H19" s="139"/>
      <c r="I19" s="139"/>
      <c r="J19" s="140"/>
      <c r="K19" s="137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9"/>
      <c r="Y19" s="139"/>
      <c r="Z19" s="195"/>
      <c r="AA19" s="162"/>
      <c r="AB19" s="134"/>
      <c r="AC19" s="134"/>
      <c r="AD19" s="134"/>
      <c r="AE19" s="134"/>
      <c r="AF19" s="134"/>
      <c r="AG19" s="134"/>
      <c r="AH19" s="134"/>
      <c r="AK19" s="176"/>
      <c r="AL19" s="176"/>
    </row>
    <row r="20" spans="2:39" x14ac:dyDescent="0.2">
      <c r="B20" s="177">
        <v>33254</v>
      </c>
      <c r="C20" s="139"/>
      <c r="D20" s="139"/>
      <c r="E20" s="139"/>
      <c r="F20" s="139"/>
      <c r="G20" s="139"/>
      <c r="H20" s="139"/>
      <c r="I20" s="139"/>
      <c r="J20" s="140"/>
      <c r="K20" s="137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9"/>
      <c r="Y20" s="139"/>
      <c r="Z20" s="195"/>
      <c r="AA20" s="162"/>
      <c r="AB20" s="134"/>
      <c r="AC20" s="134"/>
      <c r="AD20" s="134"/>
      <c r="AE20" s="134"/>
      <c r="AF20" s="134"/>
      <c r="AG20" s="134"/>
      <c r="AH20" s="134"/>
      <c r="AK20" s="176"/>
      <c r="AL20" s="176"/>
    </row>
    <row r="21" spans="2:39" x14ac:dyDescent="0.2">
      <c r="B21" s="177">
        <v>33269</v>
      </c>
      <c r="C21" s="139"/>
      <c r="D21" s="139"/>
      <c r="E21" s="139"/>
      <c r="F21" s="139"/>
      <c r="G21" s="139"/>
      <c r="H21" s="139"/>
      <c r="I21" s="139"/>
      <c r="J21" s="140"/>
      <c r="K21" s="137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9"/>
      <c r="Y21" s="139"/>
      <c r="Z21" s="195"/>
      <c r="AA21" s="162"/>
      <c r="AB21" s="134"/>
      <c r="AC21" s="134"/>
      <c r="AD21" s="134"/>
      <c r="AE21" s="134"/>
      <c r="AF21" s="134"/>
      <c r="AG21" s="134"/>
      <c r="AH21" s="134"/>
      <c r="AK21" s="176"/>
      <c r="AL21" s="176"/>
    </row>
    <row r="22" spans="2:39" x14ac:dyDescent="0.2">
      <c r="B22" s="177">
        <v>33280</v>
      </c>
      <c r="C22" s="139"/>
      <c r="D22" s="139"/>
      <c r="E22" s="139"/>
      <c r="F22" s="139"/>
      <c r="G22" s="139"/>
      <c r="H22" s="139"/>
      <c r="I22" s="139"/>
      <c r="J22" s="140"/>
      <c r="K22" s="137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9"/>
      <c r="Y22" s="139"/>
      <c r="Z22" s="195"/>
      <c r="AA22" s="162"/>
      <c r="AB22" s="134"/>
      <c r="AC22" s="134"/>
      <c r="AD22" s="134"/>
      <c r="AE22" s="134"/>
      <c r="AF22" s="134"/>
      <c r="AG22" s="134"/>
      <c r="AH22" s="134"/>
      <c r="AK22" s="178">
        <v>33283</v>
      </c>
      <c r="AL22" s="178">
        <v>33280</v>
      </c>
      <c r="AM22" s="178">
        <v>33283</v>
      </c>
    </row>
    <row r="23" spans="2:39" x14ac:dyDescent="0.2">
      <c r="B23" s="177">
        <v>33283</v>
      </c>
      <c r="C23" s="139"/>
      <c r="D23" s="139"/>
      <c r="E23" s="139"/>
      <c r="F23" s="139"/>
      <c r="G23" s="139"/>
      <c r="H23" s="139"/>
      <c r="I23" s="139"/>
      <c r="J23" s="140"/>
      <c r="K23" s="137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9"/>
      <c r="Y23" s="139"/>
      <c r="Z23" s="195"/>
      <c r="AA23" s="162"/>
      <c r="AB23" s="134"/>
      <c r="AC23" s="134"/>
      <c r="AD23" s="134"/>
      <c r="AE23" s="134"/>
      <c r="AF23" s="134"/>
      <c r="AG23" s="134"/>
      <c r="AH23" s="134"/>
      <c r="AK23" s="178">
        <v>33287</v>
      </c>
      <c r="AL23" s="178">
        <v>33283</v>
      </c>
      <c r="AM23" s="178">
        <v>33289</v>
      </c>
    </row>
    <row r="24" spans="2:39" x14ac:dyDescent="0.2">
      <c r="B24" s="177">
        <v>33289</v>
      </c>
      <c r="C24" s="139"/>
      <c r="D24" s="139"/>
      <c r="E24" s="139"/>
      <c r="F24" s="139"/>
      <c r="G24" s="139"/>
      <c r="H24" s="139"/>
      <c r="I24" s="139"/>
      <c r="J24" s="140"/>
      <c r="K24" s="137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9"/>
      <c r="Y24" s="139"/>
      <c r="Z24" s="195"/>
      <c r="AA24" s="162"/>
      <c r="AB24" s="134"/>
      <c r="AC24" s="134"/>
      <c r="AD24" s="134"/>
      <c r="AE24" s="134"/>
      <c r="AF24" s="134"/>
      <c r="AG24" s="134"/>
      <c r="AH24" s="134"/>
      <c r="AK24" s="178">
        <v>33289</v>
      </c>
      <c r="AL24" s="178">
        <v>33289</v>
      </c>
      <c r="AM24" s="178">
        <v>33290</v>
      </c>
    </row>
    <row r="25" spans="2:39" x14ac:dyDescent="0.2">
      <c r="B25" s="177">
        <v>33301</v>
      </c>
      <c r="C25" s="139"/>
      <c r="D25" s="139"/>
      <c r="E25" s="139"/>
      <c r="F25" s="139"/>
      <c r="G25" s="139"/>
      <c r="H25" s="139"/>
      <c r="I25" s="139"/>
      <c r="J25" s="140"/>
      <c r="K25" s="137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9"/>
      <c r="Y25" s="139"/>
      <c r="Z25" s="195"/>
      <c r="AA25" s="162"/>
      <c r="AB25" s="134"/>
      <c r="AC25" s="134"/>
      <c r="AD25" s="134"/>
      <c r="AE25" s="134"/>
      <c r="AF25" s="134"/>
      <c r="AG25" s="134"/>
      <c r="AH25" s="134"/>
      <c r="AK25" s="178">
        <v>33301</v>
      </c>
      <c r="AL25" s="178">
        <v>33301</v>
      </c>
      <c r="AM25" s="178">
        <v>33301</v>
      </c>
    </row>
    <row r="26" spans="2:39" x14ac:dyDescent="0.2">
      <c r="B26" s="177">
        <v>33304</v>
      </c>
      <c r="C26" s="139"/>
      <c r="D26" s="139"/>
      <c r="E26" s="139"/>
      <c r="F26" s="139"/>
      <c r="G26" s="139"/>
      <c r="H26" s="139"/>
      <c r="I26" s="139"/>
      <c r="J26" s="140"/>
      <c r="K26" s="137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9"/>
      <c r="Y26" s="139"/>
      <c r="Z26" s="195"/>
      <c r="AA26" s="162"/>
      <c r="AB26" s="134"/>
      <c r="AC26" s="134"/>
      <c r="AD26" s="134"/>
      <c r="AE26" s="134"/>
      <c r="AF26" s="134"/>
      <c r="AG26" s="134"/>
      <c r="AH26" s="134"/>
      <c r="AK26" s="178">
        <v>33304</v>
      </c>
      <c r="AL26" s="178">
        <v>33304</v>
      </c>
      <c r="AM26" s="178">
        <v>33304</v>
      </c>
    </row>
    <row r="27" spans="2:39" x14ac:dyDescent="0.2">
      <c r="B27" s="177">
        <v>33305</v>
      </c>
      <c r="C27" s="139"/>
      <c r="D27" s="139"/>
      <c r="E27" s="139"/>
      <c r="F27" s="139"/>
      <c r="G27" s="139"/>
      <c r="H27" s="139"/>
      <c r="I27" s="139"/>
      <c r="J27" s="140"/>
      <c r="K27" s="137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9"/>
      <c r="Y27" s="139"/>
      <c r="Z27" s="195"/>
      <c r="AA27" s="162"/>
      <c r="AB27" s="134"/>
      <c r="AC27" s="134"/>
      <c r="AD27" s="134"/>
      <c r="AE27" s="134"/>
      <c r="AF27" s="134"/>
      <c r="AG27" s="134"/>
      <c r="AH27" s="134"/>
      <c r="AK27" s="178">
        <v>33305</v>
      </c>
      <c r="AL27" s="178">
        <v>33305</v>
      </c>
      <c r="AM27" s="178">
        <v>33305</v>
      </c>
    </row>
    <row r="28" spans="2:39" x14ac:dyDescent="0.2">
      <c r="B28" s="177">
        <v>33332</v>
      </c>
      <c r="C28" s="139"/>
      <c r="D28" s="139"/>
      <c r="E28" s="139"/>
      <c r="F28" s="139"/>
      <c r="G28" s="139"/>
      <c r="H28" s="139"/>
      <c r="I28" s="139"/>
      <c r="J28" s="140"/>
      <c r="K28" s="137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9"/>
      <c r="Y28" s="139"/>
      <c r="Z28" s="195"/>
      <c r="AA28" s="162"/>
      <c r="AB28" s="134"/>
      <c r="AC28" s="134"/>
      <c r="AD28" s="134"/>
      <c r="AE28" s="134"/>
      <c r="AF28" s="134"/>
      <c r="AG28" s="134"/>
      <c r="AH28" s="134"/>
      <c r="AK28" s="178">
        <v>33332</v>
      </c>
      <c r="AL28" s="178">
        <v>33332</v>
      </c>
      <c r="AM28" s="178">
        <v>33332</v>
      </c>
    </row>
    <row r="29" spans="2:39" x14ac:dyDescent="0.2">
      <c r="B29" s="177">
        <v>33333</v>
      </c>
      <c r="C29" s="139"/>
      <c r="D29" s="139"/>
      <c r="E29" s="139"/>
      <c r="F29" s="139"/>
      <c r="G29" s="139"/>
      <c r="H29" s="139"/>
      <c r="I29" s="139"/>
      <c r="J29" s="140"/>
      <c r="K29" s="137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9"/>
      <c r="Y29" s="139"/>
      <c r="Z29" s="195"/>
      <c r="AA29" s="162"/>
      <c r="AB29" s="134"/>
      <c r="AC29" s="134"/>
      <c r="AD29" s="134"/>
      <c r="AE29" s="134"/>
      <c r="AF29" s="134"/>
      <c r="AG29" s="134"/>
      <c r="AH29" s="134"/>
      <c r="AK29" s="178">
        <v>33333</v>
      </c>
      <c r="AL29" s="178">
        <v>33333</v>
      </c>
      <c r="AM29" s="178">
        <v>33333</v>
      </c>
    </row>
    <row r="30" spans="2:39" x14ac:dyDescent="0.2">
      <c r="B30" s="177">
        <v>33357</v>
      </c>
      <c r="C30" s="139"/>
      <c r="D30" s="139"/>
      <c r="E30" s="139"/>
      <c r="F30" s="139"/>
      <c r="G30" s="139"/>
      <c r="H30" s="139"/>
      <c r="I30" s="139"/>
      <c r="J30" s="140"/>
      <c r="K30" s="137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9"/>
      <c r="Y30" s="139"/>
      <c r="Z30" s="195"/>
      <c r="AA30" s="162"/>
      <c r="AB30" s="134"/>
      <c r="AC30" s="134"/>
      <c r="AD30" s="134"/>
      <c r="AE30" s="134"/>
      <c r="AF30" s="134"/>
      <c r="AG30" s="134"/>
      <c r="AH30" s="134"/>
      <c r="AK30" s="178">
        <v>33357</v>
      </c>
      <c r="AL30" s="178">
        <v>33357</v>
      </c>
      <c r="AM30" s="178">
        <v>33337</v>
      </c>
    </row>
    <row r="31" spans="2:39" x14ac:dyDescent="0.2">
      <c r="B31" s="177">
        <v>33364</v>
      </c>
      <c r="C31" s="139"/>
      <c r="D31" s="139"/>
      <c r="E31" s="139"/>
      <c r="F31" s="139"/>
      <c r="G31" s="139"/>
      <c r="H31" s="139"/>
      <c r="I31" s="139"/>
      <c r="J31" s="140"/>
      <c r="K31" s="137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9"/>
      <c r="Y31" s="139"/>
      <c r="Z31" s="195"/>
      <c r="AA31" s="162"/>
      <c r="AB31" s="134"/>
      <c r="AC31" s="134"/>
      <c r="AD31" s="134"/>
      <c r="AE31" s="134"/>
      <c r="AF31" s="134"/>
      <c r="AG31" s="134"/>
      <c r="AH31" s="134"/>
      <c r="AK31" s="178">
        <v>33364</v>
      </c>
      <c r="AL31" s="178">
        <v>33364</v>
      </c>
      <c r="AM31" s="178">
        <v>33361</v>
      </c>
    </row>
    <row r="32" spans="2:39" x14ac:dyDescent="0.2">
      <c r="B32" s="177">
        <v>33365</v>
      </c>
      <c r="C32" s="139"/>
      <c r="D32" s="139"/>
      <c r="E32" s="139"/>
      <c r="F32" s="139"/>
      <c r="G32" s="139"/>
      <c r="H32" s="139"/>
      <c r="I32" s="139"/>
      <c r="J32" s="140"/>
      <c r="K32" s="137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9"/>
      <c r="Y32" s="139"/>
      <c r="Z32" s="195"/>
      <c r="AA32" s="162"/>
      <c r="AB32" s="134"/>
      <c r="AC32" s="134"/>
      <c r="AD32" s="134"/>
      <c r="AE32" s="134"/>
      <c r="AF32" s="134"/>
      <c r="AG32" s="134"/>
      <c r="AH32" s="134"/>
      <c r="AK32" s="178">
        <v>33365</v>
      </c>
      <c r="AL32" s="178">
        <v>33365</v>
      </c>
      <c r="AM32" s="178">
        <v>33364</v>
      </c>
    </row>
    <row r="33" spans="2:39" x14ac:dyDescent="0.2">
      <c r="B33" s="177">
        <v>33366</v>
      </c>
      <c r="C33" s="139"/>
      <c r="D33" s="139"/>
      <c r="E33" s="139"/>
      <c r="F33" s="139"/>
      <c r="G33" s="139"/>
      <c r="H33" s="139"/>
      <c r="I33" s="139"/>
      <c r="J33" s="140"/>
      <c r="K33" s="137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9"/>
      <c r="Y33" s="139"/>
      <c r="Z33" s="195"/>
      <c r="AA33" s="162"/>
      <c r="AB33" s="134"/>
      <c r="AC33" s="134"/>
      <c r="AD33" s="134"/>
      <c r="AE33" s="134"/>
      <c r="AF33" s="134"/>
      <c r="AG33" s="134"/>
      <c r="AH33" s="134"/>
      <c r="AK33" s="178">
        <v>33366</v>
      </c>
      <c r="AL33" s="178">
        <v>33374</v>
      </c>
      <c r="AM33" s="178">
        <v>33365</v>
      </c>
    </row>
    <row r="34" spans="2:39" x14ac:dyDescent="0.2">
      <c r="B34" s="177">
        <v>33395</v>
      </c>
      <c r="C34" s="139"/>
      <c r="D34" s="139"/>
      <c r="E34" s="139"/>
      <c r="F34" s="139"/>
      <c r="G34" s="139"/>
      <c r="H34" s="139"/>
      <c r="I34" s="139"/>
      <c r="J34" s="140"/>
      <c r="K34" s="137"/>
      <c r="L34" s="138"/>
      <c r="M34" s="138"/>
      <c r="N34" s="138"/>
      <c r="O34" s="138"/>
      <c r="P34" s="141"/>
      <c r="Q34" s="141"/>
      <c r="R34" s="141"/>
      <c r="S34" s="138"/>
      <c r="T34" s="138"/>
      <c r="U34" s="138"/>
      <c r="V34" s="138"/>
      <c r="W34" s="138"/>
      <c r="X34" s="139"/>
      <c r="Y34" s="139"/>
      <c r="Z34" s="195"/>
      <c r="AA34" s="162"/>
      <c r="AB34" s="134"/>
      <c r="AC34" s="134"/>
      <c r="AD34" s="134"/>
      <c r="AE34" s="134"/>
      <c r="AF34" s="134"/>
      <c r="AG34" s="134"/>
      <c r="AH34" s="134"/>
      <c r="AK34" s="178">
        <v>33395</v>
      </c>
      <c r="AL34" s="178">
        <v>33396</v>
      </c>
      <c r="AM34" s="178">
        <v>33396</v>
      </c>
    </row>
    <row r="35" spans="2:39" x14ac:dyDescent="0.2">
      <c r="B35" s="177">
        <v>33415</v>
      </c>
      <c r="C35" s="139"/>
      <c r="D35" s="139"/>
      <c r="E35" s="139"/>
      <c r="F35" s="139"/>
      <c r="G35" s="139"/>
      <c r="H35" s="139"/>
      <c r="I35" s="139"/>
      <c r="J35" s="140"/>
      <c r="K35" s="137"/>
      <c r="L35" s="138"/>
      <c r="M35" s="138"/>
      <c r="N35" s="138"/>
      <c r="O35" s="138"/>
      <c r="P35" s="141"/>
      <c r="Q35" s="141"/>
      <c r="R35" s="141"/>
      <c r="S35" s="138"/>
      <c r="T35" s="138"/>
      <c r="U35" s="138"/>
      <c r="V35" s="138"/>
      <c r="W35" s="138"/>
      <c r="X35" s="139"/>
      <c r="Y35" s="139"/>
      <c r="Z35" s="195"/>
      <c r="AA35" s="162"/>
      <c r="AB35" s="134"/>
      <c r="AC35" s="134"/>
      <c r="AD35" s="134"/>
      <c r="AE35" s="134"/>
      <c r="AF35" s="134"/>
      <c r="AG35" s="134"/>
      <c r="AH35" s="134"/>
      <c r="AK35" s="178">
        <v>33415</v>
      </c>
      <c r="AL35" s="178">
        <v>33406</v>
      </c>
      <c r="AM35" s="178">
        <v>33416</v>
      </c>
    </row>
    <row r="36" spans="2:39" x14ac:dyDescent="0.2">
      <c r="B36" s="177">
        <v>33417</v>
      </c>
      <c r="C36" s="139"/>
      <c r="D36" s="139"/>
      <c r="E36" s="139"/>
      <c r="F36" s="139"/>
      <c r="G36" s="139"/>
      <c r="H36" s="139"/>
      <c r="I36" s="139"/>
      <c r="J36" s="140"/>
      <c r="K36" s="137"/>
      <c r="L36" s="138"/>
      <c r="M36" s="138"/>
      <c r="N36" s="138"/>
      <c r="O36" s="138"/>
      <c r="P36" s="141"/>
      <c r="Q36" s="141"/>
      <c r="R36" s="141"/>
      <c r="S36" s="138"/>
      <c r="T36" s="138"/>
      <c r="U36" s="138"/>
      <c r="V36" s="138"/>
      <c r="W36" s="138"/>
      <c r="X36" s="139"/>
      <c r="Y36" s="139"/>
      <c r="Z36" s="195"/>
      <c r="AA36" s="162"/>
      <c r="AB36" s="134"/>
      <c r="AC36" s="134"/>
      <c r="AD36" s="134"/>
      <c r="AE36" s="134"/>
      <c r="AF36" s="134"/>
      <c r="AG36" s="134"/>
      <c r="AH36" s="134"/>
      <c r="AK36" s="178">
        <v>33417</v>
      </c>
      <c r="AL36" s="178">
        <v>33415</v>
      </c>
      <c r="AM36" s="178">
        <v>33417</v>
      </c>
    </row>
    <row r="37" spans="2:39" x14ac:dyDescent="0.2">
      <c r="B37" s="177" t="s">
        <v>182</v>
      </c>
      <c r="C37" s="139"/>
      <c r="D37" s="139"/>
      <c r="E37" s="139"/>
      <c r="F37" s="139"/>
      <c r="G37" s="139"/>
      <c r="H37" s="139"/>
      <c r="I37" s="139"/>
      <c r="J37" s="140"/>
      <c r="K37" s="137"/>
      <c r="L37" s="138"/>
      <c r="M37" s="138"/>
      <c r="N37" s="138"/>
      <c r="O37" s="138"/>
      <c r="P37" s="141"/>
      <c r="Q37" s="141"/>
      <c r="R37" s="141"/>
      <c r="S37" s="138"/>
      <c r="T37" s="138"/>
      <c r="U37" s="138"/>
      <c r="V37" s="138"/>
      <c r="W37" s="138"/>
      <c r="X37" s="139"/>
      <c r="Y37" s="139"/>
      <c r="Z37" s="195"/>
      <c r="AA37" s="162"/>
      <c r="AB37" s="134"/>
      <c r="AC37" s="134"/>
      <c r="AD37" s="134"/>
      <c r="AE37" s="134"/>
      <c r="AF37" s="134"/>
      <c r="AG37" s="134"/>
      <c r="AH37" s="134"/>
      <c r="AK37" s="178">
        <v>33423</v>
      </c>
      <c r="AL37" s="178">
        <v>33424</v>
      </c>
      <c r="AM37" s="178">
        <v>33421</v>
      </c>
    </row>
    <row r="38" spans="2:39" x14ac:dyDescent="0.2">
      <c r="B38" s="177">
        <v>33427</v>
      </c>
      <c r="C38" s="139"/>
      <c r="D38" s="139"/>
      <c r="E38" s="139"/>
      <c r="F38" s="139"/>
      <c r="G38" s="139"/>
      <c r="H38" s="139"/>
      <c r="I38" s="139"/>
      <c r="J38" s="140"/>
      <c r="K38" s="137"/>
      <c r="L38" s="138"/>
      <c r="M38" s="138"/>
      <c r="N38" s="138"/>
      <c r="O38" s="138"/>
      <c r="P38" s="141"/>
      <c r="Q38" s="141"/>
      <c r="R38" s="141"/>
      <c r="S38" s="138"/>
      <c r="T38" s="138"/>
      <c r="U38" s="138"/>
      <c r="V38" s="138"/>
      <c r="W38" s="138"/>
      <c r="X38" s="139"/>
      <c r="Y38" s="139"/>
      <c r="Z38" s="195"/>
      <c r="AA38" s="162"/>
      <c r="AB38" s="134"/>
      <c r="AC38" s="134"/>
      <c r="AD38" s="134"/>
      <c r="AE38" s="134"/>
      <c r="AF38" s="134"/>
      <c r="AG38" s="134"/>
      <c r="AH38" s="134"/>
      <c r="AK38" s="178">
        <v>33424</v>
      </c>
      <c r="AL38" s="178">
        <v>33448</v>
      </c>
      <c r="AM38" s="178">
        <v>33422</v>
      </c>
    </row>
    <row r="39" spans="2:39" x14ac:dyDescent="0.2">
      <c r="B39" s="177">
        <v>33430</v>
      </c>
      <c r="C39" s="139"/>
      <c r="D39" s="139"/>
      <c r="E39" s="139"/>
      <c r="F39" s="139"/>
      <c r="G39" s="139"/>
      <c r="H39" s="139"/>
      <c r="I39" s="139"/>
      <c r="J39" s="140"/>
      <c r="K39" s="137"/>
      <c r="L39" s="138"/>
      <c r="M39" s="138"/>
      <c r="N39" s="138"/>
      <c r="O39" s="138"/>
      <c r="P39" s="141"/>
      <c r="Q39" s="141"/>
      <c r="R39" s="141"/>
      <c r="S39" s="138"/>
      <c r="T39" s="138"/>
      <c r="U39" s="138"/>
      <c r="V39" s="138"/>
      <c r="W39" s="138"/>
      <c r="X39" s="139"/>
      <c r="Y39" s="139"/>
      <c r="Z39" s="195"/>
      <c r="AA39" s="162"/>
      <c r="AB39" s="134"/>
      <c r="AC39" s="134"/>
      <c r="AD39" s="134"/>
      <c r="AE39" s="134"/>
      <c r="AF39" s="134"/>
      <c r="AG39" s="134"/>
      <c r="AH39" s="134"/>
      <c r="AK39" s="178">
        <v>33425</v>
      </c>
      <c r="AL39" s="178">
        <v>33450</v>
      </c>
      <c r="AM39" s="178">
        <v>33445</v>
      </c>
    </row>
    <row r="40" spans="2:39" x14ac:dyDescent="0.2">
      <c r="B40" s="177">
        <v>33462</v>
      </c>
      <c r="C40" s="139"/>
      <c r="D40" s="139"/>
      <c r="E40" s="139"/>
      <c r="F40" s="139"/>
      <c r="G40" s="139"/>
      <c r="H40" s="139"/>
      <c r="I40" s="139"/>
      <c r="J40" s="140"/>
      <c r="K40" s="137"/>
      <c r="L40" s="138"/>
      <c r="M40" s="138"/>
      <c r="N40" s="138"/>
      <c r="O40" s="138"/>
      <c r="P40" s="141"/>
      <c r="Q40" s="141"/>
      <c r="R40" s="141"/>
      <c r="S40" s="138"/>
      <c r="T40" s="138"/>
      <c r="U40" s="138"/>
      <c r="V40" s="138"/>
      <c r="W40" s="138"/>
      <c r="X40" s="139"/>
      <c r="Y40" s="139"/>
      <c r="Z40" s="195"/>
      <c r="AA40" s="162"/>
      <c r="AB40" s="134"/>
      <c r="AC40" s="134"/>
      <c r="AD40" s="134"/>
      <c r="AE40" s="134"/>
      <c r="AF40" s="134"/>
      <c r="AG40" s="134"/>
      <c r="AH40" s="134"/>
      <c r="AK40" s="178">
        <v>33462</v>
      </c>
      <c r="AL40" s="178">
        <v>33462</v>
      </c>
      <c r="AM40" s="178">
        <v>33471</v>
      </c>
    </row>
    <row r="41" spans="2:39" x14ac:dyDescent="0.2">
      <c r="B41" s="177">
        <v>33463</v>
      </c>
      <c r="C41" s="139"/>
      <c r="D41" s="139"/>
      <c r="E41" s="139"/>
      <c r="F41" s="139"/>
      <c r="G41" s="139"/>
      <c r="H41" s="139"/>
      <c r="I41" s="139"/>
      <c r="J41" s="140"/>
      <c r="K41" s="137"/>
      <c r="L41" s="138"/>
      <c r="M41" s="138"/>
      <c r="N41" s="138"/>
      <c r="O41" s="138"/>
      <c r="P41" s="141"/>
      <c r="Q41" s="141"/>
      <c r="R41" s="141"/>
      <c r="S41" s="138"/>
      <c r="T41" s="138"/>
      <c r="U41" s="138"/>
      <c r="V41" s="138"/>
      <c r="W41" s="138"/>
      <c r="X41" s="139"/>
      <c r="Y41" s="139"/>
      <c r="Z41" s="195"/>
      <c r="AA41" s="162"/>
      <c r="AB41" s="134"/>
      <c r="AC41" s="134"/>
      <c r="AD41" s="134"/>
      <c r="AE41" s="134"/>
      <c r="AF41" s="134"/>
      <c r="AG41" s="134"/>
      <c r="AH41" s="134"/>
      <c r="AK41" s="178">
        <v>33463</v>
      </c>
      <c r="AL41" s="178">
        <v>33472</v>
      </c>
      <c r="AM41" s="178">
        <v>33472</v>
      </c>
    </row>
    <row r="42" spans="2:39" x14ac:dyDescent="0.2">
      <c r="B42" s="177">
        <v>33478</v>
      </c>
      <c r="C42" s="139"/>
      <c r="D42" s="139"/>
      <c r="E42" s="139"/>
      <c r="F42" s="139"/>
      <c r="G42" s="139"/>
      <c r="H42" s="139"/>
      <c r="I42" s="139"/>
      <c r="J42" s="140"/>
      <c r="K42" s="137"/>
      <c r="L42" s="138"/>
      <c r="M42" s="138"/>
      <c r="N42" s="138"/>
      <c r="O42" s="138"/>
      <c r="P42" s="141"/>
      <c r="Q42" s="141"/>
      <c r="R42" s="141"/>
      <c r="S42" s="138"/>
      <c r="T42" s="138"/>
      <c r="U42" s="138"/>
      <c r="V42" s="138"/>
      <c r="W42" s="138"/>
      <c r="X42" s="139"/>
      <c r="Y42" s="139"/>
      <c r="Z42" s="195"/>
      <c r="AA42" s="162"/>
      <c r="AB42" s="134"/>
      <c r="AC42" s="134"/>
      <c r="AD42" s="134"/>
      <c r="AE42" s="134"/>
      <c r="AF42" s="134"/>
      <c r="AG42" s="134"/>
      <c r="AH42" s="134"/>
      <c r="AK42" s="178">
        <v>33478</v>
      </c>
      <c r="AL42" s="178">
        <v>33473</v>
      </c>
      <c r="AM42" s="178">
        <v>33479</v>
      </c>
    </row>
    <row r="43" spans="2:39" x14ac:dyDescent="0.2">
      <c r="B43" s="177">
        <v>33504</v>
      </c>
      <c r="C43" s="139"/>
      <c r="D43" s="139"/>
      <c r="E43" s="139"/>
      <c r="F43" s="139"/>
      <c r="G43" s="139"/>
      <c r="H43" s="139"/>
      <c r="I43" s="139"/>
      <c r="J43" s="140"/>
      <c r="K43" s="137"/>
      <c r="L43" s="138"/>
      <c r="M43" s="138"/>
      <c r="N43" s="138"/>
      <c r="O43" s="138"/>
      <c r="P43" s="141"/>
      <c r="Q43" s="141"/>
      <c r="R43" s="141"/>
      <c r="S43" s="138"/>
      <c r="T43" s="138"/>
      <c r="U43" s="138"/>
      <c r="V43" s="138"/>
      <c r="W43" s="138"/>
      <c r="X43" s="139"/>
      <c r="Y43" s="139"/>
      <c r="Z43" s="195"/>
      <c r="AA43" s="162"/>
      <c r="AB43" s="134"/>
      <c r="AC43" s="134"/>
      <c r="AD43" s="134"/>
      <c r="AE43" s="134"/>
      <c r="AF43" s="134"/>
      <c r="AG43" s="134"/>
      <c r="AH43" s="134"/>
      <c r="AK43" s="178">
        <v>33504</v>
      </c>
      <c r="AL43" s="178">
        <v>33504</v>
      </c>
      <c r="AM43" s="178">
        <v>33508</v>
      </c>
    </row>
    <row r="44" spans="2:39" x14ac:dyDescent="0.2">
      <c r="B44" s="177">
        <v>33505</v>
      </c>
      <c r="C44" s="139"/>
      <c r="D44" s="139"/>
      <c r="E44" s="139"/>
      <c r="F44" s="139"/>
      <c r="G44" s="139"/>
      <c r="H44" s="139"/>
      <c r="I44" s="139"/>
      <c r="J44" s="140"/>
      <c r="K44" s="137"/>
      <c r="L44" s="138"/>
      <c r="M44" s="138"/>
      <c r="N44" s="138"/>
      <c r="O44" s="138"/>
      <c r="P44" s="141"/>
      <c r="Q44" s="141"/>
      <c r="R44" s="141"/>
      <c r="S44" s="138"/>
      <c r="T44" s="138"/>
      <c r="U44" s="138"/>
      <c r="V44" s="138"/>
      <c r="W44" s="138"/>
      <c r="X44" s="139"/>
      <c r="Y44" s="139"/>
      <c r="Z44" s="195"/>
      <c r="AA44" s="162"/>
      <c r="AB44" s="134"/>
      <c r="AC44" s="134"/>
      <c r="AD44" s="134"/>
      <c r="AE44" s="134"/>
      <c r="AF44" s="134"/>
      <c r="AG44" s="134"/>
      <c r="AH44" s="134"/>
      <c r="AK44" s="178">
        <v>33505</v>
      </c>
      <c r="AL44" s="178">
        <v>33505</v>
      </c>
      <c r="AM44" s="178"/>
    </row>
    <row r="45" spans="2:39" x14ac:dyDescent="0.2">
      <c r="B45" s="179">
        <v>33508</v>
      </c>
      <c r="C45" s="145"/>
      <c r="D45" s="145"/>
      <c r="E45" s="145"/>
      <c r="F45" s="145"/>
      <c r="G45" s="145"/>
      <c r="H45" s="145"/>
      <c r="I45" s="145"/>
      <c r="J45" s="146"/>
      <c r="K45" s="142"/>
      <c r="L45" s="143"/>
      <c r="M45" s="143"/>
      <c r="N45" s="143"/>
      <c r="O45" s="143"/>
      <c r="P45" s="144"/>
      <c r="Q45" s="144"/>
      <c r="R45" s="144"/>
      <c r="S45" s="143"/>
      <c r="T45" s="143"/>
      <c r="U45" s="143"/>
      <c r="V45" s="143"/>
      <c r="W45" s="143"/>
      <c r="X45" s="145"/>
      <c r="Y45" s="145"/>
      <c r="Z45" s="196"/>
      <c r="AA45" s="162"/>
      <c r="AB45" s="134"/>
      <c r="AC45" s="134"/>
      <c r="AD45" s="134"/>
      <c r="AE45" s="134"/>
      <c r="AF45" s="134"/>
      <c r="AG45" s="134"/>
      <c r="AH45" s="134"/>
      <c r="AK45" s="178"/>
      <c r="AL45" s="178"/>
      <c r="AM45" s="178"/>
    </row>
    <row r="46" spans="2:39" x14ac:dyDescent="0.2">
      <c r="B46" s="179">
        <v>33512</v>
      </c>
      <c r="C46" s="145"/>
      <c r="D46" s="145"/>
      <c r="E46" s="145"/>
      <c r="F46" s="145"/>
      <c r="G46" s="145"/>
      <c r="H46" s="145"/>
      <c r="I46" s="145"/>
      <c r="J46" s="146"/>
      <c r="K46" s="142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5"/>
      <c r="Y46" s="145"/>
      <c r="Z46" s="196"/>
      <c r="AA46" s="162"/>
      <c r="AB46" s="134"/>
      <c r="AC46" s="134"/>
      <c r="AD46" s="134"/>
      <c r="AE46" s="134"/>
      <c r="AF46" s="134"/>
      <c r="AG46" s="134"/>
      <c r="AH46" s="134"/>
      <c r="AK46" s="178"/>
      <c r="AL46" s="178"/>
      <c r="AM46" s="178"/>
    </row>
    <row r="47" spans="2:39" x14ac:dyDescent="0.2">
      <c r="B47" s="179">
        <v>33521</v>
      </c>
      <c r="C47" s="145"/>
      <c r="D47" s="145"/>
      <c r="E47" s="145"/>
      <c r="F47" s="145"/>
      <c r="G47" s="145"/>
      <c r="H47" s="145"/>
      <c r="I47" s="145"/>
      <c r="J47" s="146"/>
      <c r="K47" s="142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5"/>
      <c r="Y47" s="145"/>
      <c r="Z47" s="196"/>
      <c r="AA47" s="162"/>
      <c r="AB47" s="134"/>
      <c r="AC47" s="134"/>
      <c r="AD47" s="134"/>
      <c r="AE47" s="134"/>
      <c r="AF47" s="134"/>
      <c r="AG47" s="134"/>
      <c r="AH47" s="134"/>
      <c r="AK47" s="178"/>
      <c r="AL47" s="178"/>
      <c r="AM47" s="178"/>
    </row>
    <row r="48" spans="2:39" x14ac:dyDescent="0.2">
      <c r="B48" s="179">
        <v>33522</v>
      </c>
      <c r="C48" s="145"/>
      <c r="D48" s="145"/>
      <c r="E48" s="145"/>
      <c r="F48" s="145"/>
      <c r="G48" s="145"/>
      <c r="H48" s="145"/>
      <c r="I48" s="145"/>
      <c r="J48" s="146"/>
      <c r="K48" s="142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5"/>
      <c r="Y48" s="145"/>
      <c r="Z48" s="196"/>
      <c r="AA48" s="162"/>
      <c r="AB48" s="134"/>
      <c r="AC48" s="134"/>
      <c r="AD48" s="134"/>
      <c r="AE48" s="134"/>
      <c r="AF48" s="134"/>
      <c r="AG48" s="134"/>
      <c r="AH48" s="134"/>
      <c r="AK48" s="178"/>
      <c r="AL48" s="178"/>
      <c r="AM48" s="178"/>
    </row>
    <row r="49" spans="2:39" x14ac:dyDescent="0.2">
      <c r="B49" s="179">
        <v>33546</v>
      </c>
      <c r="C49" s="145"/>
      <c r="D49" s="145"/>
      <c r="E49" s="145"/>
      <c r="F49" s="145"/>
      <c r="G49" s="145"/>
      <c r="H49" s="145"/>
      <c r="I49" s="145"/>
      <c r="J49" s="146"/>
      <c r="K49" s="142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5"/>
      <c r="Y49" s="145"/>
      <c r="Z49" s="196"/>
      <c r="AA49" s="162"/>
      <c r="AB49" s="134"/>
      <c r="AC49" s="134"/>
      <c r="AD49" s="134"/>
      <c r="AE49" s="134"/>
      <c r="AF49" s="134"/>
      <c r="AG49" s="134"/>
      <c r="AH49" s="134"/>
      <c r="AK49" s="178"/>
      <c r="AL49" s="178"/>
      <c r="AM49" s="178"/>
    </row>
    <row r="50" spans="2:39" x14ac:dyDescent="0.2">
      <c r="B50" s="179">
        <v>33548</v>
      </c>
      <c r="C50" s="145"/>
      <c r="D50" s="145"/>
      <c r="E50" s="145"/>
      <c r="F50" s="145"/>
      <c r="G50" s="145"/>
      <c r="H50" s="145"/>
      <c r="I50" s="145"/>
      <c r="J50" s="146"/>
      <c r="K50" s="142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5"/>
      <c r="Y50" s="145"/>
      <c r="Z50" s="196"/>
      <c r="AA50" s="162"/>
      <c r="AB50" s="134"/>
      <c r="AC50" s="134"/>
      <c r="AD50" s="134"/>
      <c r="AE50" s="134"/>
      <c r="AF50" s="134"/>
      <c r="AG50" s="134"/>
      <c r="AH50" s="134"/>
      <c r="AK50" s="178"/>
      <c r="AL50" s="178"/>
      <c r="AM50" s="178"/>
    </row>
    <row r="51" spans="2:39" x14ac:dyDescent="0.2">
      <c r="B51" s="179">
        <v>33554</v>
      </c>
      <c r="C51" s="145"/>
      <c r="D51" s="145"/>
      <c r="E51" s="145"/>
      <c r="F51" s="145"/>
      <c r="G51" s="145"/>
      <c r="H51" s="145"/>
      <c r="I51" s="145"/>
      <c r="J51" s="146"/>
      <c r="K51" s="142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5"/>
      <c r="Y51" s="145"/>
      <c r="Z51" s="196"/>
      <c r="AA51" s="162"/>
      <c r="AB51" s="134"/>
      <c r="AC51" s="134"/>
      <c r="AD51" s="134"/>
      <c r="AE51" s="134"/>
      <c r="AF51" s="134"/>
      <c r="AG51" s="134"/>
      <c r="AH51" s="134"/>
      <c r="AK51" s="178"/>
      <c r="AL51" s="178"/>
      <c r="AM51" s="178"/>
    </row>
    <row r="52" spans="2:39" x14ac:dyDescent="0.2">
      <c r="B52" s="179">
        <v>33576</v>
      </c>
      <c r="C52" s="145"/>
      <c r="D52" s="145"/>
      <c r="E52" s="145"/>
      <c r="F52" s="145"/>
      <c r="G52" s="145"/>
      <c r="H52" s="145"/>
      <c r="I52" s="145"/>
      <c r="J52" s="146"/>
      <c r="K52" s="142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5"/>
      <c r="Y52" s="145"/>
      <c r="Z52" s="196"/>
      <c r="AA52" s="162"/>
      <c r="AB52" s="134"/>
      <c r="AC52" s="134"/>
      <c r="AD52" s="134"/>
      <c r="AE52" s="134"/>
      <c r="AF52" s="134"/>
      <c r="AG52" s="134"/>
      <c r="AH52" s="134"/>
      <c r="AK52" s="178"/>
      <c r="AL52" s="178"/>
      <c r="AM52" s="178"/>
    </row>
    <row r="53" spans="2:39" x14ac:dyDescent="0.2">
      <c r="B53" s="179">
        <v>33581</v>
      </c>
      <c r="C53" s="145"/>
      <c r="D53" s="145"/>
      <c r="E53" s="145"/>
      <c r="F53" s="145"/>
      <c r="G53" s="145"/>
      <c r="H53" s="145"/>
      <c r="I53" s="145"/>
      <c r="J53" s="146"/>
      <c r="K53" s="142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5"/>
      <c r="Y53" s="145"/>
      <c r="Z53" s="196"/>
      <c r="AA53" s="162"/>
      <c r="AB53" s="134"/>
      <c r="AC53" s="134"/>
      <c r="AD53" s="134"/>
      <c r="AE53" s="134"/>
      <c r="AF53" s="134"/>
      <c r="AG53" s="134"/>
      <c r="AH53" s="134"/>
      <c r="AK53" s="178"/>
      <c r="AL53" s="178"/>
      <c r="AM53" s="178"/>
    </row>
    <row r="54" spans="2:39" ht="13.5" thickBot="1" x14ac:dyDescent="0.25">
      <c r="B54" s="180">
        <v>33588</v>
      </c>
      <c r="C54" s="149"/>
      <c r="D54" s="149"/>
      <c r="E54" s="149"/>
      <c r="F54" s="149"/>
      <c r="G54" s="149"/>
      <c r="H54" s="149"/>
      <c r="I54" s="149"/>
      <c r="J54" s="150"/>
      <c r="K54" s="147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9"/>
      <c r="Y54" s="149"/>
      <c r="Z54" s="197"/>
      <c r="AA54" s="162"/>
      <c r="AB54" s="134"/>
      <c r="AC54" s="134"/>
      <c r="AD54" s="134"/>
      <c r="AE54" s="134"/>
      <c r="AF54" s="134"/>
      <c r="AG54" s="134"/>
      <c r="AH54" s="134"/>
      <c r="AK54" s="178">
        <v>33508</v>
      </c>
      <c r="AL54" s="178">
        <v>33511</v>
      </c>
      <c r="AM54" s="178">
        <v>33511</v>
      </c>
    </row>
    <row r="55" spans="2:39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K55" s="178"/>
      <c r="AL55" s="178"/>
    </row>
    <row r="56" spans="2:39" x14ac:dyDescent="0.2"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K56" s="178"/>
      <c r="AL56" s="178"/>
    </row>
    <row r="57" spans="2:39" ht="13.5" thickBot="1" x14ac:dyDescent="0.25">
      <c r="AA57" s="134"/>
      <c r="AB57" s="134"/>
      <c r="AC57" s="134"/>
      <c r="AD57" s="134"/>
      <c r="AE57" s="134"/>
      <c r="AF57" s="134"/>
      <c r="AG57" s="134"/>
      <c r="AH57" s="134"/>
      <c r="AK57" s="178"/>
      <c r="AL57" s="178"/>
    </row>
    <row r="58" spans="2:39" ht="13.5" thickBot="1" x14ac:dyDescent="0.25">
      <c r="B58" s="198" t="s">
        <v>152</v>
      </c>
      <c r="C58" s="135">
        <v>8</v>
      </c>
      <c r="D58" s="199"/>
      <c r="E58" s="200"/>
      <c r="F58" s="200"/>
      <c r="G58" s="200"/>
      <c r="H58" s="200"/>
      <c r="I58" s="200"/>
      <c r="J58" s="200"/>
      <c r="K58" s="200"/>
      <c r="L58" s="159"/>
      <c r="M58" s="159"/>
      <c r="N58" s="159"/>
      <c r="O58" s="159"/>
      <c r="P58" s="159"/>
      <c r="Q58" s="159"/>
      <c r="R58" s="159"/>
      <c r="S58" s="159"/>
      <c r="T58" s="159"/>
      <c r="U58" s="160" t="s">
        <v>157</v>
      </c>
      <c r="V58" s="161"/>
      <c r="W58" s="161"/>
      <c r="X58" s="161"/>
      <c r="Y58" s="161"/>
      <c r="Z58" s="190">
        <f>-SUM(P80:R91)/36</f>
        <v>0</v>
      </c>
      <c r="AA58" s="162"/>
      <c r="AB58" s="134"/>
      <c r="AK58" s="178"/>
      <c r="AL58" s="178"/>
    </row>
    <row r="59" spans="2:39" ht="13.5" thickBot="1" x14ac:dyDescent="0.25">
      <c r="B59" s="162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62"/>
      <c r="AB59" s="134"/>
      <c r="AK59" s="178"/>
      <c r="AL59" s="178"/>
    </row>
    <row r="60" spans="2:39" x14ac:dyDescent="0.2">
      <c r="B60" s="201" t="s">
        <v>153</v>
      </c>
      <c r="C60" s="202"/>
      <c r="D60" s="202"/>
      <c r="E60" s="202"/>
      <c r="F60" s="202"/>
      <c r="G60" s="202"/>
      <c r="H60" s="202"/>
      <c r="I60" s="202"/>
      <c r="J60" s="202"/>
      <c r="K60" s="165"/>
      <c r="L60" s="165"/>
      <c r="M60" s="165"/>
      <c r="N60" s="165"/>
      <c r="O60" s="165"/>
      <c r="P60" s="165"/>
      <c r="Q60" s="212"/>
      <c r="R60" s="158"/>
      <c r="S60" s="158"/>
      <c r="T60" s="158"/>
      <c r="U60" s="153" t="s">
        <v>158</v>
      </c>
      <c r="V60" s="154"/>
      <c r="W60" s="154"/>
      <c r="X60" s="154"/>
      <c r="Y60" s="154"/>
      <c r="Z60" s="191">
        <f>-SUM(K80:W91)/(12)</f>
        <v>0</v>
      </c>
      <c r="AA60" s="162"/>
      <c r="AB60" s="134"/>
      <c r="AK60" s="178"/>
      <c r="AL60" s="178"/>
    </row>
    <row r="61" spans="2:39" x14ac:dyDescent="0.2">
      <c r="B61" s="166" t="s">
        <v>156</v>
      </c>
      <c r="C61" s="188"/>
      <c r="D61" s="188"/>
      <c r="E61" s="188"/>
      <c r="F61" s="188"/>
      <c r="G61" s="188"/>
      <c r="H61" s="188"/>
      <c r="I61" s="188"/>
      <c r="J61" s="188"/>
      <c r="K61" s="158"/>
      <c r="L61" s="158"/>
      <c r="M61" s="158"/>
      <c r="N61" s="158"/>
      <c r="O61" s="158"/>
      <c r="P61" s="158"/>
      <c r="Q61" s="213"/>
      <c r="R61" s="158"/>
      <c r="S61" s="158"/>
      <c r="T61" s="158"/>
      <c r="U61" s="167" t="s">
        <v>159</v>
      </c>
      <c r="V61" s="168"/>
      <c r="W61" s="168"/>
      <c r="X61" s="168"/>
      <c r="Y61" s="169"/>
      <c r="Z61" s="192">
        <f>-(SUM(C80:J91)+SUM(X80:Z91))/(12)</f>
        <v>0</v>
      </c>
      <c r="AA61" s="162"/>
      <c r="AB61" s="134"/>
      <c r="AK61" s="178"/>
      <c r="AL61" s="178"/>
    </row>
    <row r="62" spans="2:39" ht="13.5" thickBot="1" x14ac:dyDescent="0.25">
      <c r="B62" s="205" t="s">
        <v>154</v>
      </c>
      <c r="C62" s="206"/>
      <c r="D62" s="206"/>
      <c r="E62" s="206"/>
      <c r="F62" s="206"/>
      <c r="G62" s="206"/>
      <c r="H62" s="206"/>
      <c r="I62" s="206"/>
      <c r="J62" s="206"/>
      <c r="K62" s="170"/>
      <c r="L62" s="170"/>
      <c r="M62" s="170"/>
      <c r="N62" s="170"/>
      <c r="O62" s="170"/>
      <c r="P62" s="170"/>
      <c r="Q62" s="214"/>
      <c r="R62" s="158"/>
      <c r="S62" s="158"/>
      <c r="T62" s="158"/>
      <c r="U62" s="156" t="s">
        <v>160</v>
      </c>
      <c r="V62" s="157"/>
      <c r="W62" s="157"/>
      <c r="X62" s="157"/>
      <c r="Y62" s="157"/>
      <c r="Z62" s="193">
        <f>-(SUM(K65:W79)+SUM(K92:W100))/(24)</f>
        <v>0</v>
      </c>
      <c r="AA62" s="162"/>
      <c r="AB62" s="134"/>
      <c r="AK62" s="178"/>
      <c r="AL62" s="178"/>
    </row>
    <row r="63" spans="2:39" ht="13.5" thickBot="1" x14ac:dyDescent="0.25">
      <c r="B63" s="162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62"/>
      <c r="AB63" s="134"/>
      <c r="AC63" s="134"/>
      <c r="AD63" s="134"/>
      <c r="AE63" s="134"/>
      <c r="AF63" s="134"/>
      <c r="AG63" s="134"/>
      <c r="AH63" s="163"/>
      <c r="AK63" s="178"/>
      <c r="AL63" s="178"/>
    </row>
    <row r="64" spans="2:39" x14ac:dyDescent="0.2">
      <c r="B64" s="171"/>
      <c r="C64" s="174" t="s">
        <v>144</v>
      </c>
      <c r="D64" s="174" t="s">
        <v>145</v>
      </c>
      <c r="E64" s="174" t="s">
        <v>146</v>
      </c>
      <c r="F64" s="174" t="s">
        <v>147</v>
      </c>
      <c r="G64" s="174" t="s">
        <v>148</v>
      </c>
      <c r="H64" s="174" t="s">
        <v>149</v>
      </c>
      <c r="I64" s="174" t="s">
        <v>150</v>
      </c>
      <c r="J64" s="175" t="s">
        <v>151</v>
      </c>
      <c r="K64" s="172" t="s">
        <v>128</v>
      </c>
      <c r="L64" s="173" t="s">
        <v>129</v>
      </c>
      <c r="M64" s="173" t="s">
        <v>130</v>
      </c>
      <c r="N64" s="173" t="s">
        <v>131</v>
      </c>
      <c r="O64" s="173" t="s">
        <v>132</v>
      </c>
      <c r="P64" s="173" t="s">
        <v>133</v>
      </c>
      <c r="Q64" s="173" t="s">
        <v>134</v>
      </c>
      <c r="R64" s="173" t="s">
        <v>135</v>
      </c>
      <c r="S64" s="173" t="s">
        <v>136</v>
      </c>
      <c r="T64" s="173" t="s">
        <v>137</v>
      </c>
      <c r="U64" s="173" t="s">
        <v>138</v>
      </c>
      <c r="V64" s="173" t="s">
        <v>139</v>
      </c>
      <c r="W64" s="173" t="s">
        <v>140</v>
      </c>
      <c r="X64" s="174" t="s">
        <v>141</v>
      </c>
      <c r="Y64" s="174" t="s">
        <v>142</v>
      </c>
      <c r="Z64" s="194" t="s">
        <v>143</v>
      </c>
      <c r="AA64" s="162"/>
      <c r="AB64" s="134"/>
      <c r="AK64" s="178"/>
      <c r="AL64" s="178"/>
    </row>
    <row r="65" spans="2:38" x14ac:dyDescent="0.2">
      <c r="B65" s="177">
        <v>33249</v>
      </c>
      <c r="C65" s="139"/>
      <c r="D65" s="139"/>
      <c r="E65" s="139"/>
      <c r="F65" s="139"/>
      <c r="G65" s="139"/>
      <c r="H65" s="139"/>
      <c r="I65" s="139"/>
      <c r="J65" s="140"/>
      <c r="K65" s="137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9"/>
      <c r="Y65" s="139"/>
      <c r="Z65" s="195"/>
      <c r="AA65" s="162"/>
      <c r="AB65" s="134"/>
      <c r="AK65" s="178"/>
      <c r="AL65" s="178"/>
    </row>
    <row r="66" spans="2:38" x14ac:dyDescent="0.2">
      <c r="B66" s="177">
        <v>33252</v>
      </c>
      <c r="C66" s="139"/>
      <c r="D66" s="139"/>
      <c r="E66" s="139"/>
      <c r="F66" s="139"/>
      <c r="G66" s="139"/>
      <c r="H66" s="139"/>
      <c r="I66" s="139"/>
      <c r="J66" s="140"/>
      <c r="K66" s="137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9"/>
      <c r="Y66" s="139"/>
      <c r="Z66" s="195"/>
      <c r="AA66" s="162"/>
      <c r="AB66" s="134"/>
      <c r="AK66" s="178"/>
      <c r="AL66" s="178"/>
    </row>
    <row r="67" spans="2:38" x14ac:dyDescent="0.2">
      <c r="B67" s="177">
        <v>33255</v>
      </c>
      <c r="C67" s="139"/>
      <c r="D67" s="139"/>
      <c r="E67" s="139"/>
      <c r="F67" s="139"/>
      <c r="G67" s="139"/>
      <c r="H67" s="139"/>
      <c r="I67" s="139"/>
      <c r="J67" s="140"/>
      <c r="K67" s="137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9"/>
      <c r="Y67" s="139"/>
      <c r="Z67" s="195"/>
      <c r="AA67" s="162"/>
      <c r="AB67" s="134"/>
      <c r="AK67" s="178"/>
      <c r="AL67" s="178"/>
    </row>
    <row r="68" spans="2:38" x14ac:dyDescent="0.2">
      <c r="B68" s="177">
        <f t="shared" ref="B68:B90" si="0">AL22</f>
        <v>33280</v>
      </c>
      <c r="C68" s="139"/>
      <c r="D68" s="139"/>
      <c r="E68" s="139"/>
      <c r="F68" s="139"/>
      <c r="G68" s="139"/>
      <c r="H68" s="139"/>
      <c r="I68" s="139"/>
      <c r="J68" s="140"/>
      <c r="K68" s="137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9"/>
      <c r="Y68" s="139"/>
      <c r="Z68" s="195"/>
      <c r="AA68" s="162"/>
      <c r="AB68" s="134"/>
      <c r="AK68" s="178"/>
      <c r="AL68" s="178"/>
    </row>
    <row r="69" spans="2:38" x14ac:dyDescent="0.2">
      <c r="B69" s="177">
        <f t="shared" si="0"/>
        <v>33283</v>
      </c>
      <c r="C69" s="139"/>
      <c r="D69" s="139"/>
      <c r="E69" s="139"/>
      <c r="F69" s="139"/>
      <c r="G69" s="139"/>
      <c r="H69" s="139"/>
      <c r="I69" s="139"/>
      <c r="J69" s="140"/>
      <c r="K69" s="137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9"/>
      <c r="Y69" s="139"/>
      <c r="Z69" s="195"/>
      <c r="AA69" s="162"/>
      <c r="AB69" s="134"/>
      <c r="AK69" s="178"/>
      <c r="AL69" s="178"/>
    </row>
    <row r="70" spans="2:38" x14ac:dyDescent="0.2">
      <c r="B70" s="177">
        <f t="shared" si="0"/>
        <v>33289</v>
      </c>
      <c r="C70" s="139"/>
      <c r="D70" s="139"/>
      <c r="E70" s="139"/>
      <c r="F70" s="139"/>
      <c r="G70" s="139"/>
      <c r="H70" s="139"/>
      <c r="I70" s="139"/>
      <c r="J70" s="140"/>
      <c r="K70" s="137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9"/>
      <c r="Y70" s="139"/>
      <c r="Z70" s="195"/>
      <c r="AA70" s="162"/>
      <c r="AB70" s="134"/>
      <c r="AK70" s="178"/>
      <c r="AL70" s="178"/>
    </row>
    <row r="71" spans="2:38" x14ac:dyDescent="0.2">
      <c r="B71" s="177">
        <f t="shared" si="0"/>
        <v>33301</v>
      </c>
      <c r="C71" s="139"/>
      <c r="D71" s="139"/>
      <c r="E71" s="139"/>
      <c r="F71" s="139"/>
      <c r="G71" s="139"/>
      <c r="H71" s="139"/>
      <c r="I71" s="139"/>
      <c r="J71" s="140"/>
      <c r="K71" s="137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9"/>
      <c r="Y71" s="139"/>
      <c r="Z71" s="195"/>
      <c r="AA71" s="162"/>
      <c r="AB71" s="134"/>
      <c r="AK71" s="178"/>
      <c r="AL71" s="178"/>
    </row>
    <row r="72" spans="2:38" x14ac:dyDescent="0.2">
      <c r="B72" s="177">
        <f t="shared" si="0"/>
        <v>33304</v>
      </c>
      <c r="C72" s="139"/>
      <c r="D72" s="139"/>
      <c r="E72" s="139"/>
      <c r="F72" s="139"/>
      <c r="G72" s="139"/>
      <c r="H72" s="139"/>
      <c r="I72" s="139"/>
      <c r="J72" s="140"/>
      <c r="K72" s="137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9"/>
      <c r="Y72" s="139"/>
      <c r="Z72" s="195"/>
      <c r="AA72" s="162"/>
      <c r="AB72" s="134"/>
      <c r="AK72" s="178"/>
      <c r="AL72" s="178"/>
    </row>
    <row r="73" spans="2:38" x14ac:dyDescent="0.2">
      <c r="B73" s="177">
        <f t="shared" si="0"/>
        <v>33305</v>
      </c>
      <c r="C73" s="139"/>
      <c r="D73" s="139"/>
      <c r="E73" s="139"/>
      <c r="F73" s="139"/>
      <c r="G73" s="139"/>
      <c r="H73" s="139"/>
      <c r="I73" s="139"/>
      <c r="J73" s="140"/>
      <c r="K73" s="137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9"/>
      <c r="Y73" s="139"/>
      <c r="Z73" s="195"/>
      <c r="AA73" s="162"/>
      <c r="AB73" s="134"/>
      <c r="AK73" s="178"/>
      <c r="AL73" s="178"/>
    </row>
    <row r="74" spans="2:38" x14ac:dyDescent="0.2">
      <c r="B74" s="177">
        <f t="shared" si="0"/>
        <v>33332</v>
      </c>
      <c r="C74" s="139"/>
      <c r="D74" s="139"/>
      <c r="E74" s="139"/>
      <c r="F74" s="139"/>
      <c r="G74" s="139"/>
      <c r="H74" s="139"/>
      <c r="I74" s="139"/>
      <c r="J74" s="140"/>
      <c r="K74" s="137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9"/>
      <c r="Y74" s="139"/>
      <c r="Z74" s="195"/>
      <c r="AA74" s="162"/>
      <c r="AB74" s="134"/>
      <c r="AK74" s="178"/>
      <c r="AL74" s="178"/>
    </row>
    <row r="75" spans="2:38" x14ac:dyDescent="0.2">
      <c r="B75" s="177">
        <f t="shared" si="0"/>
        <v>33333</v>
      </c>
      <c r="C75" s="139"/>
      <c r="D75" s="139"/>
      <c r="E75" s="139"/>
      <c r="F75" s="139"/>
      <c r="G75" s="139"/>
      <c r="H75" s="139"/>
      <c r="I75" s="139"/>
      <c r="J75" s="140"/>
      <c r="K75" s="137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9"/>
      <c r="Y75" s="139"/>
      <c r="Z75" s="195"/>
      <c r="AA75" s="162"/>
      <c r="AB75" s="134"/>
      <c r="AK75" s="178"/>
      <c r="AL75" s="178"/>
    </row>
    <row r="76" spans="2:38" x14ac:dyDescent="0.2">
      <c r="B76" s="177">
        <f t="shared" si="0"/>
        <v>33357</v>
      </c>
      <c r="C76" s="139"/>
      <c r="D76" s="139"/>
      <c r="E76" s="139"/>
      <c r="F76" s="139"/>
      <c r="G76" s="139"/>
      <c r="H76" s="139"/>
      <c r="I76" s="139"/>
      <c r="J76" s="140"/>
      <c r="K76" s="137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9"/>
      <c r="Y76" s="139"/>
      <c r="Z76" s="195"/>
      <c r="AA76" s="162"/>
      <c r="AB76" s="134"/>
      <c r="AK76" s="178"/>
      <c r="AL76" s="178"/>
    </row>
    <row r="77" spans="2:38" x14ac:dyDescent="0.2">
      <c r="B77" s="177">
        <f t="shared" si="0"/>
        <v>33364</v>
      </c>
      <c r="C77" s="139"/>
      <c r="D77" s="139"/>
      <c r="E77" s="139"/>
      <c r="F77" s="139"/>
      <c r="G77" s="139"/>
      <c r="H77" s="139"/>
      <c r="I77" s="139"/>
      <c r="J77" s="140"/>
      <c r="K77" s="137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9"/>
      <c r="Y77" s="139"/>
      <c r="Z77" s="195"/>
      <c r="AA77" s="162"/>
      <c r="AB77" s="134"/>
      <c r="AK77" s="178"/>
      <c r="AL77" s="178"/>
    </row>
    <row r="78" spans="2:38" x14ac:dyDescent="0.2">
      <c r="B78" s="177">
        <f t="shared" si="0"/>
        <v>33365</v>
      </c>
      <c r="C78" s="139"/>
      <c r="D78" s="139"/>
      <c r="E78" s="139"/>
      <c r="F78" s="139"/>
      <c r="G78" s="139"/>
      <c r="H78" s="139"/>
      <c r="I78" s="139"/>
      <c r="J78" s="140"/>
      <c r="K78" s="137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9"/>
      <c r="Y78" s="139"/>
      <c r="Z78" s="195"/>
      <c r="AA78" s="162"/>
      <c r="AB78" s="134"/>
      <c r="AK78" s="178"/>
      <c r="AL78" s="178"/>
    </row>
    <row r="79" spans="2:38" x14ac:dyDescent="0.2">
      <c r="B79" s="177">
        <f t="shared" si="0"/>
        <v>33374</v>
      </c>
      <c r="C79" s="139"/>
      <c r="D79" s="139"/>
      <c r="E79" s="139"/>
      <c r="F79" s="139"/>
      <c r="G79" s="139"/>
      <c r="H79" s="139"/>
      <c r="I79" s="139"/>
      <c r="J79" s="140"/>
      <c r="K79" s="137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9"/>
      <c r="Y79" s="139"/>
      <c r="Z79" s="195"/>
      <c r="AA79" s="162"/>
      <c r="AB79" s="134"/>
      <c r="AK79" s="178"/>
      <c r="AL79" s="178"/>
    </row>
    <row r="80" spans="2:38" x14ac:dyDescent="0.2">
      <c r="B80" s="177">
        <f t="shared" si="0"/>
        <v>33396</v>
      </c>
      <c r="C80" s="139"/>
      <c r="D80" s="139"/>
      <c r="E80" s="139"/>
      <c r="F80" s="139"/>
      <c r="G80" s="139"/>
      <c r="H80" s="139"/>
      <c r="I80" s="139"/>
      <c r="J80" s="140"/>
      <c r="K80" s="137"/>
      <c r="L80" s="138"/>
      <c r="M80" s="138"/>
      <c r="N80" s="138"/>
      <c r="O80" s="138"/>
      <c r="P80" s="141"/>
      <c r="Q80" s="141"/>
      <c r="R80" s="141"/>
      <c r="S80" s="138"/>
      <c r="T80" s="138"/>
      <c r="U80" s="138"/>
      <c r="V80" s="138"/>
      <c r="W80" s="138"/>
      <c r="X80" s="139"/>
      <c r="Y80" s="139"/>
      <c r="Z80" s="195"/>
      <c r="AA80" s="162"/>
      <c r="AB80" s="134"/>
      <c r="AK80" s="178"/>
      <c r="AL80" s="178"/>
    </row>
    <row r="81" spans="2:38" x14ac:dyDescent="0.2">
      <c r="B81" s="177">
        <f t="shared" si="0"/>
        <v>33406</v>
      </c>
      <c r="C81" s="139"/>
      <c r="D81" s="139"/>
      <c r="E81" s="139"/>
      <c r="F81" s="139"/>
      <c r="G81" s="139"/>
      <c r="H81" s="139"/>
      <c r="I81" s="139"/>
      <c r="J81" s="140"/>
      <c r="K81" s="137"/>
      <c r="L81" s="138"/>
      <c r="M81" s="138"/>
      <c r="N81" s="138"/>
      <c r="O81" s="138"/>
      <c r="P81" s="141"/>
      <c r="Q81" s="141"/>
      <c r="R81" s="141"/>
      <c r="S81" s="138"/>
      <c r="T81" s="138"/>
      <c r="U81" s="138"/>
      <c r="V81" s="138"/>
      <c r="W81" s="138"/>
      <c r="X81" s="139"/>
      <c r="Y81" s="139"/>
      <c r="Z81" s="195"/>
      <c r="AA81" s="162"/>
      <c r="AB81" s="134"/>
      <c r="AK81" s="178"/>
      <c r="AL81" s="178"/>
    </row>
    <row r="82" spans="2:38" x14ac:dyDescent="0.2">
      <c r="B82" s="177">
        <f t="shared" si="0"/>
        <v>33415</v>
      </c>
      <c r="C82" s="139"/>
      <c r="D82" s="139"/>
      <c r="E82" s="139"/>
      <c r="F82" s="139"/>
      <c r="G82" s="139"/>
      <c r="H82" s="139"/>
      <c r="I82" s="139"/>
      <c r="J82" s="140"/>
      <c r="K82" s="137"/>
      <c r="L82" s="138"/>
      <c r="M82" s="138"/>
      <c r="N82" s="138"/>
      <c r="O82" s="138"/>
      <c r="P82" s="141"/>
      <c r="Q82" s="141"/>
      <c r="R82" s="141"/>
      <c r="S82" s="138"/>
      <c r="T82" s="138"/>
      <c r="U82" s="138"/>
      <c r="V82" s="138"/>
      <c r="W82" s="138"/>
      <c r="X82" s="139"/>
      <c r="Y82" s="139"/>
      <c r="Z82" s="195"/>
      <c r="AA82" s="162"/>
      <c r="AB82" s="134"/>
      <c r="AK82" s="178"/>
      <c r="AL82" s="178"/>
    </row>
    <row r="83" spans="2:38" x14ac:dyDescent="0.2">
      <c r="B83" s="177">
        <f t="shared" si="0"/>
        <v>33424</v>
      </c>
      <c r="C83" s="139"/>
      <c r="D83" s="139"/>
      <c r="E83" s="139"/>
      <c r="F83" s="139"/>
      <c r="G83" s="139"/>
      <c r="H83" s="139"/>
      <c r="I83" s="139"/>
      <c r="J83" s="140"/>
      <c r="K83" s="137"/>
      <c r="L83" s="138"/>
      <c r="M83" s="138"/>
      <c r="N83" s="138"/>
      <c r="O83" s="138"/>
      <c r="P83" s="141"/>
      <c r="Q83" s="141"/>
      <c r="R83" s="141"/>
      <c r="S83" s="138"/>
      <c r="T83" s="138"/>
      <c r="U83" s="138"/>
      <c r="V83" s="138"/>
      <c r="W83" s="138"/>
      <c r="X83" s="139"/>
      <c r="Y83" s="139"/>
      <c r="Z83" s="195"/>
      <c r="AA83" s="162"/>
      <c r="AB83" s="134"/>
      <c r="AK83" s="178"/>
      <c r="AL83" s="178"/>
    </row>
    <row r="84" spans="2:38" x14ac:dyDescent="0.2">
      <c r="B84" s="177">
        <f t="shared" si="0"/>
        <v>33448</v>
      </c>
      <c r="C84" s="139"/>
      <c r="D84" s="139"/>
      <c r="E84" s="139"/>
      <c r="F84" s="139"/>
      <c r="G84" s="139"/>
      <c r="H84" s="139"/>
      <c r="I84" s="139"/>
      <c r="J84" s="140"/>
      <c r="K84" s="137"/>
      <c r="L84" s="138"/>
      <c r="M84" s="138"/>
      <c r="N84" s="138"/>
      <c r="O84" s="138"/>
      <c r="P84" s="141"/>
      <c r="Q84" s="141"/>
      <c r="R84" s="141"/>
      <c r="S84" s="138"/>
      <c r="T84" s="138"/>
      <c r="U84" s="138"/>
      <c r="V84" s="138"/>
      <c r="W84" s="138"/>
      <c r="X84" s="139"/>
      <c r="Y84" s="139"/>
      <c r="Z84" s="195"/>
      <c r="AA84" s="162"/>
      <c r="AB84" s="134"/>
      <c r="AK84" s="178"/>
      <c r="AL84" s="178"/>
    </row>
    <row r="85" spans="2:38" x14ac:dyDescent="0.2">
      <c r="B85" s="177">
        <f t="shared" si="0"/>
        <v>33450</v>
      </c>
      <c r="C85" s="139"/>
      <c r="D85" s="139"/>
      <c r="E85" s="139"/>
      <c r="F85" s="139"/>
      <c r="G85" s="139"/>
      <c r="H85" s="139"/>
      <c r="I85" s="139"/>
      <c r="J85" s="140"/>
      <c r="K85" s="137"/>
      <c r="L85" s="138"/>
      <c r="M85" s="138"/>
      <c r="N85" s="138"/>
      <c r="O85" s="138"/>
      <c r="P85" s="141"/>
      <c r="Q85" s="141"/>
      <c r="R85" s="141"/>
      <c r="S85" s="138"/>
      <c r="T85" s="138"/>
      <c r="U85" s="138"/>
      <c r="V85" s="138"/>
      <c r="W85" s="138"/>
      <c r="X85" s="139"/>
      <c r="Y85" s="139"/>
      <c r="Z85" s="195"/>
      <c r="AA85" s="162"/>
      <c r="AB85" s="134"/>
      <c r="AK85" s="178"/>
      <c r="AL85" s="178"/>
    </row>
    <row r="86" spans="2:38" x14ac:dyDescent="0.2">
      <c r="B86" s="177">
        <f t="shared" si="0"/>
        <v>33462</v>
      </c>
      <c r="C86" s="139"/>
      <c r="D86" s="139"/>
      <c r="E86" s="139"/>
      <c r="F86" s="139"/>
      <c r="G86" s="139"/>
      <c r="H86" s="139"/>
      <c r="I86" s="139"/>
      <c r="J86" s="140"/>
      <c r="K86" s="137"/>
      <c r="L86" s="138"/>
      <c r="M86" s="138"/>
      <c r="N86" s="138"/>
      <c r="O86" s="138"/>
      <c r="P86" s="141"/>
      <c r="Q86" s="141"/>
      <c r="R86" s="141"/>
      <c r="S86" s="138"/>
      <c r="T86" s="138"/>
      <c r="U86" s="138"/>
      <c r="V86" s="138"/>
      <c r="W86" s="138"/>
      <c r="X86" s="139"/>
      <c r="Y86" s="139"/>
      <c r="Z86" s="195"/>
      <c r="AA86" s="162"/>
      <c r="AB86" s="134"/>
      <c r="AK86" s="178"/>
      <c r="AL86" s="178"/>
    </row>
    <row r="87" spans="2:38" x14ac:dyDescent="0.2">
      <c r="B87" s="177">
        <f t="shared" si="0"/>
        <v>33472</v>
      </c>
      <c r="C87" s="139"/>
      <c r="D87" s="139"/>
      <c r="E87" s="139"/>
      <c r="F87" s="139"/>
      <c r="G87" s="139"/>
      <c r="H87" s="139"/>
      <c r="I87" s="139"/>
      <c r="J87" s="140"/>
      <c r="K87" s="137"/>
      <c r="L87" s="138"/>
      <c r="M87" s="138"/>
      <c r="N87" s="138"/>
      <c r="O87" s="138"/>
      <c r="P87" s="141"/>
      <c r="Q87" s="141"/>
      <c r="R87" s="141"/>
      <c r="S87" s="138"/>
      <c r="T87" s="138"/>
      <c r="U87" s="138"/>
      <c r="V87" s="138"/>
      <c r="W87" s="138"/>
      <c r="X87" s="139"/>
      <c r="Y87" s="139"/>
      <c r="Z87" s="195"/>
      <c r="AA87" s="162"/>
      <c r="AB87" s="134"/>
      <c r="AK87" s="178"/>
      <c r="AL87" s="178"/>
    </row>
    <row r="88" spans="2:38" x14ac:dyDescent="0.2">
      <c r="B88" s="177">
        <f t="shared" si="0"/>
        <v>33473</v>
      </c>
      <c r="C88" s="139"/>
      <c r="D88" s="139"/>
      <c r="E88" s="139"/>
      <c r="F88" s="139"/>
      <c r="G88" s="139"/>
      <c r="H88" s="139"/>
      <c r="I88" s="139"/>
      <c r="J88" s="140"/>
      <c r="K88" s="137"/>
      <c r="L88" s="138"/>
      <c r="M88" s="138"/>
      <c r="N88" s="138"/>
      <c r="O88" s="138"/>
      <c r="P88" s="141"/>
      <c r="Q88" s="141"/>
      <c r="R88" s="141"/>
      <c r="S88" s="138"/>
      <c r="T88" s="138"/>
      <c r="U88" s="138"/>
      <c r="V88" s="138"/>
      <c r="W88" s="138"/>
      <c r="X88" s="139"/>
      <c r="Y88" s="139"/>
      <c r="Z88" s="195"/>
      <c r="AA88" s="162"/>
      <c r="AB88" s="134"/>
      <c r="AK88" s="178"/>
      <c r="AL88" s="178"/>
    </row>
    <row r="89" spans="2:38" x14ac:dyDescent="0.2">
      <c r="B89" s="177">
        <f t="shared" si="0"/>
        <v>33504</v>
      </c>
      <c r="C89" s="139"/>
      <c r="D89" s="139"/>
      <c r="E89" s="139"/>
      <c r="F89" s="139"/>
      <c r="G89" s="139"/>
      <c r="H89" s="139"/>
      <c r="I89" s="139"/>
      <c r="J89" s="140"/>
      <c r="K89" s="137"/>
      <c r="L89" s="138"/>
      <c r="M89" s="138"/>
      <c r="N89" s="138"/>
      <c r="O89" s="138"/>
      <c r="P89" s="141"/>
      <c r="Q89" s="141"/>
      <c r="R89" s="141"/>
      <c r="S89" s="138"/>
      <c r="T89" s="138"/>
      <c r="U89" s="138"/>
      <c r="V89" s="138"/>
      <c r="W89" s="138"/>
      <c r="X89" s="139"/>
      <c r="Y89" s="139"/>
      <c r="Z89" s="195"/>
      <c r="AA89" s="162"/>
      <c r="AB89" s="134"/>
      <c r="AK89" s="178"/>
      <c r="AL89" s="178"/>
    </row>
    <row r="90" spans="2:38" x14ac:dyDescent="0.2">
      <c r="B90" s="177">
        <f t="shared" si="0"/>
        <v>33505</v>
      </c>
      <c r="C90" s="139"/>
      <c r="D90" s="139"/>
      <c r="E90" s="139"/>
      <c r="F90" s="139"/>
      <c r="G90" s="139"/>
      <c r="H90" s="139"/>
      <c r="I90" s="139"/>
      <c r="J90" s="140"/>
      <c r="K90" s="137"/>
      <c r="L90" s="138"/>
      <c r="M90" s="138"/>
      <c r="N90" s="138"/>
      <c r="O90" s="138"/>
      <c r="P90" s="141"/>
      <c r="Q90" s="141"/>
      <c r="R90" s="141"/>
      <c r="S90" s="138"/>
      <c r="T90" s="138"/>
      <c r="U90" s="138"/>
      <c r="V90" s="138"/>
      <c r="W90" s="138"/>
      <c r="X90" s="139"/>
      <c r="Y90" s="139"/>
      <c r="Z90" s="195"/>
      <c r="AA90" s="162"/>
      <c r="AB90" s="134"/>
      <c r="AK90" s="178"/>
      <c r="AL90" s="178"/>
    </row>
    <row r="91" spans="2:38" x14ac:dyDescent="0.2">
      <c r="B91" s="179">
        <v>33511</v>
      </c>
      <c r="C91" s="145"/>
      <c r="D91" s="145"/>
      <c r="E91" s="145"/>
      <c r="F91" s="145"/>
      <c r="G91" s="145"/>
      <c r="H91" s="145"/>
      <c r="I91" s="145"/>
      <c r="J91" s="146"/>
      <c r="K91" s="142"/>
      <c r="L91" s="143"/>
      <c r="M91" s="143"/>
      <c r="N91" s="143"/>
      <c r="O91" s="143"/>
      <c r="P91" s="144"/>
      <c r="Q91" s="141"/>
      <c r="R91" s="141"/>
      <c r="S91" s="143"/>
      <c r="T91" s="143"/>
      <c r="U91" s="143"/>
      <c r="V91" s="143"/>
      <c r="W91" s="143"/>
      <c r="X91" s="145"/>
      <c r="Y91" s="145"/>
      <c r="Z91" s="196"/>
      <c r="AA91" s="162"/>
      <c r="AB91" s="134"/>
      <c r="AK91" s="178"/>
      <c r="AL91" s="178"/>
    </row>
    <row r="92" spans="2:38" x14ac:dyDescent="0.2">
      <c r="B92" s="179">
        <v>33513</v>
      </c>
      <c r="C92" s="145"/>
      <c r="D92" s="145"/>
      <c r="E92" s="145"/>
      <c r="F92" s="145"/>
      <c r="G92" s="145"/>
      <c r="H92" s="145"/>
      <c r="I92" s="145"/>
      <c r="J92" s="146"/>
      <c r="K92" s="142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5"/>
      <c r="Y92" s="145"/>
      <c r="Z92" s="196"/>
      <c r="AA92" s="162"/>
      <c r="AB92" s="134"/>
      <c r="AK92" s="178"/>
      <c r="AL92" s="178"/>
    </row>
    <row r="93" spans="2:38" x14ac:dyDescent="0.2">
      <c r="B93" s="179">
        <v>33521</v>
      </c>
      <c r="C93" s="145"/>
      <c r="D93" s="145"/>
      <c r="E93" s="145"/>
      <c r="F93" s="145"/>
      <c r="G93" s="145"/>
      <c r="H93" s="145"/>
      <c r="I93" s="145"/>
      <c r="J93" s="146"/>
      <c r="K93" s="142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5"/>
      <c r="Y93" s="145"/>
      <c r="Z93" s="196"/>
      <c r="AA93" s="162"/>
      <c r="AB93" s="134"/>
      <c r="AK93" s="178"/>
      <c r="AL93" s="178"/>
    </row>
    <row r="94" spans="2:38" x14ac:dyDescent="0.2">
      <c r="B94" s="179">
        <v>33522</v>
      </c>
      <c r="C94" s="145"/>
      <c r="D94" s="145"/>
      <c r="E94" s="145"/>
      <c r="F94" s="145"/>
      <c r="G94" s="145"/>
      <c r="H94" s="145"/>
      <c r="I94" s="145"/>
      <c r="J94" s="146"/>
      <c r="K94" s="142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5"/>
      <c r="Y94" s="145"/>
      <c r="Z94" s="196"/>
      <c r="AA94" s="162"/>
      <c r="AB94" s="134"/>
      <c r="AK94" s="178"/>
      <c r="AL94" s="178"/>
    </row>
    <row r="95" spans="2:38" x14ac:dyDescent="0.2">
      <c r="B95" s="179">
        <v>33547</v>
      </c>
      <c r="C95" s="145"/>
      <c r="D95" s="145"/>
      <c r="E95" s="145"/>
      <c r="F95" s="145"/>
      <c r="G95" s="145"/>
      <c r="H95" s="145"/>
      <c r="I95" s="145"/>
      <c r="J95" s="146"/>
      <c r="K95" s="142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5"/>
      <c r="Y95" s="145"/>
      <c r="Z95" s="196"/>
      <c r="AA95" s="162"/>
      <c r="AB95" s="134"/>
      <c r="AK95" s="178"/>
      <c r="AL95" s="178"/>
    </row>
    <row r="96" spans="2:38" x14ac:dyDescent="0.2">
      <c r="B96" s="179">
        <v>33548</v>
      </c>
      <c r="C96" s="145"/>
      <c r="D96" s="145"/>
      <c r="E96" s="145"/>
      <c r="F96" s="145"/>
      <c r="G96" s="145"/>
      <c r="H96" s="145"/>
      <c r="I96" s="145"/>
      <c r="J96" s="146"/>
      <c r="K96" s="142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5"/>
      <c r="Y96" s="145"/>
      <c r="Z96" s="196"/>
      <c r="AA96" s="162"/>
      <c r="AB96" s="134"/>
      <c r="AK96" s="178"/>
      <c r="AL96" s="178"/>
    </row>
    <row r="97" spans="2:38" x14ac:dyDescent="0.2">
      <c r="B97" s="179">
        <v>33554</v>
      </c>
      <c r="C97" s="145"/>
      <c r="D97" s="145"/>
      <c r="E97" s="145"/>
      <c r="F97" s="145"/>
      <c r="G97" s="145"/>
      <c r="H97" s="145"/>
      <c r="I97" s="145"/>
      <c r="J97" s="146"/>
      <c r="K97" s="142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5"/>
      <c r="Y97" s="145"/>
      <c r="Z97" s="196"/>
      <c r="AA97" s="162"/>
      <c r="AB97" s="134"/>
      <c r="AK97" s="178"/>
      <c r="AL97" s="178"/>
    </row>
    <row r="98" spans="2:38" x14ac:dyDescent="0.2">
      <c r="B98" s="179">
        <v>33576</v>
      </c>
      <c r="C98" s="145"/>
      <c r="D98" s="145"/>
      <c r="E98" s="145"/>
      <c r="F98" s="145"/>
      <c r="G98" s="145"/>
      <c r="H98" s="145"/>
      <c r="I98" s="145"/>
      <c r="J98" s="146"/>
      <c r="K98" s="142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5"/>
      <c r="Y98" s="145"/>
      <c r="Z98" s="196"/>
      <c r="AA98" s="162"/>
      <c r="AB98" s="134"/>
      <c r="AK98" s="178"/>
      <c r="AL98" s="178"/>
    </row>
    <row r="99" spans="2:38" x14ac:dyDescent="0.2">
      <c r="B99" s="179">
        <v>33588</v>
      </c>
      <c r="C99" s="145"/>
      <c r="D99" s="145"/>
      <c r="E99" s="145"/>
      <c r="F99" s="145"/>
      <c r="G99" s="145"/>
      <c r="H99" s="145"/>
      <c r="I99" s="145"/>
      <c r="J99" s="146"/>
      <c r="K99" s="142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5"/>
      <c r="Y99" s="145"/>
      <c r="Z99" s="196"/>
      <c r="AA99" s="162"/>
      <c r="AB99" s="134"/>
      <c r="AK99" s="178"/>
      <c r="AL99" s="178"/>
    </row>
    <row r="100" spans="2:38" ht="13.5" thickBot="1" x14ac:dyDescent="0.25">
      <c r="B100" s="180">
        <v>33596</v>
      </c>
      <c r="C100" s="149"/>
      <c r="D100" s="149"/>
      <c r="E100" s="149"/>
      <c r="F100" s="149"/>
      <c r="G100" s="149"/>
      <c r="H100" s="149"/>
      <c r="I100" s="149"/>
      <c r="J100" s="150"/>
      <c r="K100" s="147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9"/>
      <c r="Y100" s="149"/>
      <c r="Z100" s="197"/>
      <c r="AA100" s="162"/>
      <c r="AB100" s="134"/>
      <c r="AK100" s="178"/>
      <c r="AL100" s="178"/>
    </row>
    <row r="101" spans="2:38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K101" s="178"/>
      <c r="AL101" s="178"/>
    </row>
    <row r="102" spans="2:38" ht="13.5" thickBot="1" x14ac:dyDescent="0.25">
      <c r="B102" s="183"/>
      <c r="C102" s="183"/>
      <c r="D102" s="183"/>
      <c r="E102" s="183"/>
      <c r="F102" s="183"/>
      <c r="G102" s="183"/>
      <c r="H102" s="183"/>
      <c r="I102" s="183"/>
      <c r="J102" s="183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K102" s="178"/>
      <c r="AL102" s="178"/>
    </row>
    <row r="103" spans="2:38" ht="13.5" thickBot="1" x14ac:dyDescent="0.25">
      <c r="B103" s="198" t="s">
        <v>152</v>
      </c>
      <c r="C103" s="135">
        <v>9</v>
      </c>
      <c r="D103" s="199"/>
      <c r="E103" s="200"/>
      <c r="F103" s="200"/>
      <c r="G103" s="200"/>
      <c r="H103" s="200"/>
      <c r="I103" s="200"/>
      <c r="J103" s="200"/>
      <c r="K103" s="200"/>
      <c r="L103" s="159"/>
      <c r="M103" s="159"/>
      <c r="N103" s="159"/>
      <c r="O103" s="159"/>
      <c r="P103" s="159"/>
      <c r="Q103" s="159"/>
      <c r="R103" s="159"/>
      <c r="S103" s="159"/>
      <c r="T103" s="159"/>
      <c r="U103" s="160" t="s">
        <v>157</v>
      </c>
      <c r="V103" s="161"/>
      <c r="W103" s="161"/>
      <c r="X103" s="161"/>
      <c r="Y103" s="161"/>
      <c r="Z103" s="190">
        <f>-SUM(P125:R136)/36</f>
        <v>0</v>
      </c>
      <c r="AA103" s="162"/>
      <c r="AB103" s="134"/>
    </row>
    <row r="104" spans="2:38" ht="13.5" thickBot="1" x14ac:dyDescent="0.25">
      <c r="B104" s="162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62"/>
      <c r="AB104" s="134"/>
    </row>
    <row r="105" spans="2:38" x14ac:dyDescent="0.2">
      <c r="B105" s="164" t="s">
        <v>153</v>
      </c>
      <c r="C105" s="187"/>
      <c r="D105" s="187"/>
      <c r="E105" s="187"/>
      <c r="F105" s="187"/>
      <c r="G105" s="187"/>
      <c r="H105" s="187"/>
      <c r="I105" s="187"/>
      <c r="J105" s="187"/>
      <c r="K105" s="165"/>
      <c r="L105" s="165"/>
      <c r="M105" s="165"/>
      <c r="N105" s="165"/>
      <c r="O105" s="165"/>
      <c r="P105" s="165"/>
      <c r="Q105" s="212"/>
      <c r="R105" s="158"/>
      <c r="S105" s="158"/>
      <c r="T105" s="158"/>
      <c r="U105" s="153" t="s">
        <v>158</v>
      </c>
      <c r="V105" s="154"/>
      <c r="W105" s="154"/>
      <c r="X105" s="154"/>
      <c r="Y105" s="154"/>
      <c r="Z105" s="191">
        <f>-SUM(K125:W136)/(12)</f>
        <v>0</v>
      </c>
      <c r="AA105" s="162"/>
      <c r="AB105" s="134"/>
    </row>
    <row r="106" spans="2:38" x14ac:dyDescent="0.2">
      <c r="B106" s="166" t="s">
        <v>169</v>
      </c>
      <c r="C106" s="188"/>
      <c r="D106" s="188"/>
      <c r="E106" s="188"/>
      <c r="F106" s="188"/>
      <c r="G106" s="188"/>
      <c r="H106" s="188"/>
      <c r="I106" s="188"/>
      <c r="J106" s="188"/>
      <c r="K106" s="158"/>
      <c r="L106" s="158"/>
      <c r="M106" s="158"/>
      <c r="N106" s="158"/>
      <c r="O106" s="158"/>
      <c r="P106" s="158"/>
      <c r="Q106" s="213"/>
      <c r="R106" s="158"/>
      <c r="S106" s="158"/>
      <c r="T106" s="158"/>
      <c r="U106" s="167" t="s">
        <v>159</v>
      </c>
      <c r="V106" s="168"/>
      <c r="W106" s="168"/>
      <c r="X106" s="168"/>
      <c r="Y106" s="169"/>
      <c r="Z106" s="192">
        <f>-(SUM(C125:J136)+SUM(X125:Z136))/(12)</f>
        <v>0</v>
      </c>
      <c r="AA106" s="162"/>
      <c r="AB106" s="134"/>
    </row>
    <row r="107" spans="2:38" ht="13.5" thickBot="1" x14ac:dyDescent="0.25">
      <c r="B107" s="182" t="s">
        <v>154</v>
      </c>
      <c r="C107" s="189"/>
      <c r="D107" s="189"/>
      <c r="E107" s="189"/>
      <c r="F107" s="189"/>
      <c r="G107" s="189"/>
      <c r="H107" s="189"/>
      <c r="I107" s="189"/>
      <c r="J107" s="189"/>
      <c r="K107" s="170"/>
      <c r="L107" s="170"/>
      <c r="M107" s="170"/>
      <c r="N107" s="170"/>
      <c r="O107" s="170"/>
      <c r="P107" s="170"/>
      <c r="Q107" s="214"/>
      <c r="R107" s="158"/>
      <c r="S107" s="158"/>
      <c r="T107" s="158"/>
      <c r="U107" s="156" t="s">
        <v>160</v>
      </c>
      <c r="V107" s="157"/>
      <c r="W107" s="157"/>
      <c r="X107" s="157"/>
      <c r="Y107" s="157"/>
      <c r="Z107" s="193">
        <f>-(SUM(K110:W124)+SUM(K137:W145))/(24)</f>
        <v>0</v>
      </c>
      <c r="AA107" s="162"/>
      <c r="AB107" s="134"/>
    </row>
    <row r="108" spans="2:38" ht="13.5" thickBot="1" x14ac:dyDescent="0.25">
      <c r="B108" s="162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62"/>
      <c r="AB108" s="134"/>
      <c r="AC108" s="134"/>
      <c r="AD108" s="134"/>
      <c r="AE108" s="134"/>
      <c r="AF108" s="134"/>
      <c r="AG108" s="134"/>
      <c r="AH108" s="163"/>
    </row>
    <row r="109" spans="2:38" x14ac:dyDescent="0.2">
      <c r="B109" s="171"/>
      <c r="C109" s="174" t="s">
        <v>144</v>
      </c>
      <c r="D109" s="174" t="s">
        <v>145</v>
      </c>
      <c r="E109" s="174" t="s">
        <v>146</v>
      </c>
      <c r="F109" s="174" t="s">
        <v>147</v>
      </c>
      <c r="G109" s="174" t="s">
        <v>148</v>
      </c>
      <c r="H109" s="174" t="s">
        <v>149</v>
      </c>
      <c r="I109" s="174" t="s">
        <v>150</v>
      </c>
      <c r="J109" s="175" t="s">
        <v>151</v>
      </c>
      <c r="K109" s="172" t="s">
        <v>128</v>
      </c>
      <c r="L109" s="173" t="s">
        <v>129</v>
      </c>
      <c r="M109" s="173" t="s">
        <v>130</v>
      </c>
      <c r="N109" s="173" t="s">
        <v>131</v>
      </c>
      <c r="O109" s="173" t="s">
        <v>132</v>
      </c>
      <c r="P109" s="173" t="s">
        <v>133</v>
      </c>
      <c r="Q109" s="173" t="s">
        <v>134</v>
      </c>
      <c r="R109" s="173" t="s">
        <v>135</v>
      </c>
      <c r="S109" s="173" t="s">
        <v>136</v>
      </c>
      <c r="T109" s="173" t="s">
        <v>137</v>
      </c>
      <c r="U109" s="173" t="s">
        <v>138</v>
      </c>
      <c r="V109" s="173" t="s">
        <v>139</v>
      </c>
      <c r="W109" s="173" t="s">
        <v>140</v>
      </c>
      <c r="X109" s="174" t="s">
        <v>141</v>
      </c>
      <c r="Y109" s="174" t="s">
        <v>142</v>
      </c>
      <c r="Z109" s="194" t="s">
        <v>143</v>
      </c>
      <c r="AA109" s="162"/>
      <c r="AB109" s="134"/>
    </row>
    <row r="110" spans="2:38" x14ac:dyDescent="0.2">
      <c r="B110" s="177">
        <v>33252</v>
      </c>
      <c r="C110" s="139"/>
      <c r="D110" s="139"/>
      <c r="E110" s="139"/>
      <c r="F110" s="139"/>
      <c r="G110" s="139"/>
      <c r="H110" s="139"/>
      <c r="I110" s="139"/>
      <c r="J110" s="140"/>
      <c r="K110" s="137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9"/>
      <c r="Y110" s="139"/>
      <c r="Z110" s="195"/>
      <c r="AA110" s="162"/>
      <c r="AB110" s="134"/>
    </row>
    <row r="111" spans="2:38" x14ac:dyDescent="0.2">
      <c r="B111" s="177">
        <v>33253</v>
      </c>
      <c r="C111" s="139"/>
      <c r="D111" s="139"/>
      <c r="E111" s="139"/>
      <c r="F111" s="139"/>
      <c r="G111" s="139"/>
      <c r="H111" s="139"/>
      <c r="I111" s="139"/>
      <c r="J111" s="140"/>
      <c r="K111" s="137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9"/>
      <c r="Y111" s="139"/>
      <c r="Z111" s="195"/>
      <c r="AA111" s="162"/>
      <c r="AB111" s="134"/>
    </row>
    <row r="112" spans="2:38" x14ac:dyDescent="0.2">
      <c r="B112" s="177">
        <v>33269</v>
      </c>
      <c r="C112" s="139"/>
      <c r="D112" s="139"/>
      <c r="E112" s="139"/>
      <c r="F112" s="139"/>
      <c r="G112" s="139"/>
      <c r="H112" s="139"/>
      <c r="I112" s="139"/>
      <c r="J112" s="140"/>
      <c r="K112" s="137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9"/>
      <c r="Y112" s="139"/>
      <c r="Z112" s="195"/>
      <c r="AA112" s="162"/>
      <c r="AB112" s="134"/>
    </row>
    <row r="113" spans="2:28" x14ac:dyDescent="0.2">
      <c r="B113" s="177">
        <f t="shared" ref="B113:B134" si="1">AM22</f>
        <v>33283</v>
      </c>
      <c r="C113" s="139"/>
      <c r="D113" s="139"/>
      <c r="E113" s="139"/>
      <c r="F113" s="139"/>
      <c r="G113" s="139"/>
      <c r="H113" s="139"/>
      <c r="I113" s="139"/>
      <c r="J113" s="140"/>
      <c r="K113" s="137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9"/>
      <c r="Y113" s="139"/>
      <c r="Z113" s="195"/>
      <c r="AA113" s="162"/>
      <c r="AB113" s="134"/>
    </row>
    <row r="114" spans="2:28" x14ac:dyDescent="0.2">
      <c r="B114" s="177">
        <f t="shared" si="1"/>
        <v>33289</v>
      </c>
      <c r="C114" s="139"/>
      <c r="D114" s="139"/>
      <c r="E114" s="139"/>
      <c r="F114" s="139"/>
      <c r="G114" s="139"/>
      <c r="H114" s="139"/>
      <c r="I114" s="139"/>
      <c r="J114" s="140"/>
      <c r="K114" s="137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9"/>
      <c r="Y114" s="139"/>
      <c r="Z114" s="195"/>
      <c r="AA114" s="162"/>
      <c r="AB114" s="134"/>
    </row>
    <row r="115" spans="2:28" x14ac:dyDescent="0.2">
      <c r="B115" s="177">
        <f t="shared" si="1"/>
        <v>33290</v>
      </c>
      <c r="C115" s="139"/>
      <c r="D115" s="139"/>
      <c r="E115" s="139"/>
      <c r="F115" s="139"/>
      <c r="G115" s="139"/>
      <c r="H115" s="139"/>
      <c r="I115" s="139"/>
      <c r="J115" s="140"/>
      <c r="K115" s="137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9"/>
      <c r="Y115" s="139"/>
      <c r="Z115" s="195"/>
      <c r="AA115" s="162"/>
      <c r="AB115" s="134"/>
    </row>
    <row r="116" spans="2:28" x14ac:dyDescent="0.2">
      <c r="B116" s="177">
        <f t="shared" si="1"/>
        <v>33301</v>
      </c>
      <c r="C116" s="139"/>
      <c r="D116" s="139"/>
      <c r="E116" s="139"/>
      <c r="F116" s="139"/>
      <c r="G116" s="139"/>
      <c r="H116" s="139"/>
      <c r="I116" s="139"/>
      <c r="J116" s="140"/>
      <c r="K116" s="137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9"/>
      <c r="Y116" s="139"/>
      <c r="Z116" s="195"/>
      <c r="AA116" s="162"/>
      <c r="AB116" s="134"/>
    </row>
    <row r="117" spans="2:28" x14ac:dyDescent="0.2">
      <c r="B117" s="177">
        <f t="shared" si="1"/>
        <v>33304</v>
      </c>
      <c r="C117" s="139"/>
      <c r="D117" s="139"/>
      <c r="E117" s="139"/>
      <c r="F117" s="139"/>
      <c r="G117" s="139"/>
      <c r="H117" s="139"/>
      <c r="I117" s="139"/>
      <c r="J117" s="140"/>
      <c r="K117" s="137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9"/>
      <c r="Y117" s="139"/>
      <c r="Z117" s="195"/>
      <c r="AA117" s="162"/>
      <c r="AB117" s="134"/>
    </row>
    <row r="118" spans="2:28" x14ac:dyDescent="0.2">
      <c r="B118" s="177">
        <f t="shared" si="1"/>
        <v>33305</v>
      </c>
      <c r="C118" s="139"/>
      <c r="D118" s="139"/>
      <c r="E118" s="139"/>
      <c r="F118" s="139"/>
      <c r="G118" s="139"/>
      <c r="H118" s="139"/>
      <c r="I118" s="139"/>
      <c r="J118" s="140"/>
      <c r="K118" s="137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9"/>
      <c r="Y118" s="139"/>
      <c r="Z118" s="195"/>
      <c r="AA118" s="162"/>
      <c r="AB118" s="134"/>
    </row>
    <row r="119" spans="2:28" x14ac:dyDescent="0.2">
      <c r="B119" s="177">
        <f t="shared" si="1"/>
        <v>33332</v>
      </c>
      <c r="C119" s="139"/>
      <c r="D119" s="139"/>
      <c r="E119" s="139"/>
      <c r="F119" s="139"/>
      <c r="G119" s="139"/>
      <c r="H119" s="139"/>
      <c r="I119" s="139"/>
      <c r="J119" s="140"/>
      <c r="K119" s="137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9"/>
      <c r="Y119" s="139"/>
      <c r="Z119" s="195"/>
      <c r="AA119" s="162"/>
      <c r="AB119" s="134"/>
    </row>
    <row r="120" spans="2:28" x14ac:dyDescent="0.2">
      <c r="B120" s="177">
        <f t="shared" si="1"/>
        <v>33333</v>
      </c>
      <c r="C120" s="139"/>
      <c r="D120" s="139"/>
      <c r="E120" s="139"/>
      <c r="F120" s="139"/>
      <c r="G120" s="139"/>
      <c r="H120" s="139"/>
      <c r="I120" s="139"/>
      <c r="J120" s="140"/>
      <c r="K120" s="137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9"/>
      <c r="Y120" s="139"/>
      <c r="Z120" s="195"/>
      <c r="AA120" s="162"/>
      <c r="AB120" s="134"/>
    </row>
    <row r="121" spans="2:28" x14ac:dyDescent="0.2">
      <c r="B121" s="177">
        <f t="shared" si="1"/>
        <v>33337</v>
      </c>
      <c r="C121" s="139"/>
      <c r="D121" s="139"/>
      <c r="E121" s="139"/>
      <c r="F121" s="139"/>
      <c r="G121" s="139"/>
      <c r="H121" s="139"/>
      <c r="I121" s="139"/>
      <c r="J121" s="140"/>
      <c r="K121" s="137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9"/>
      <c r="Y121" s="139"/>
      <c r="Z121" s="195"/>
      <c r="AA121" s="162"/>
      <c r="AB121" s="134"/>
    </row>
    <row r="122" spans="2:28" x14ac:dyDescent="0.2">
      <c r="B122" s="177">
        <f t="shared" si="1"/>
        <v>33361</v>
      </c>
      <c r="C122" s="139"/>
      <c r="D122" s="139"/>
      <c r="E122" s="139"/>
      <c r="F122" s="139"/>
      <c r="G122" s="139"/>
      <c r="H122" s="139"/>
      <c r="I122" s="139"/>
      <c r="J122" s="140"/>
      <c r="K122" s="137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9"/>
      <c r="Y122" s="139"/>
      <c r="Z122" s="195"/>
      <c r="AA122" s="162"/>
      <c r="AB122" s="134"/>
    </row>
    <row r="123" spans="2:28" x14ac:dyDescent="0.2">
      <c r="B123" s="177">
        <f t="shared" si="1"/>
        <v>33364</v>
      </c>
      <c r="C123" s="139"/>
      <c r="D123" s="139"/>
      <c r="E123" s="139"/>
      <c r="F123" s="139"/>
      <c r="G123" s="139"/>
      <c r="H123" s="139"/>
      <c r="I123" s="139"/>
      <c r="J123" s="140"/>
      <c r="K123" s="137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9"/>
      <c r="Y123" s="139"/>
      <c r="Z123" s="195"/>
      <c r="AA123" s="162"/>
      <c r="AB123" s="134"/>
    </row>
    <row r="124" spans="2:28" x14ac:dyDescent="0.2">
      <c r="B124" s="177">
        <f t="shared" si="1"/>
        <v>33365</v>
      </c>
      <c r="C124" s="139"/>
      <c r="D124" s="139"/>
      <c r="E124" s="139"/>
      <c r="F124" s="139"/>
      <c r="G124" s="139"/>
      <c r="H124" s="139"/>
      <c r="I124" s="139"/>
      <c r="J124" s="140"/>
      <c r="K124" s="137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9"/>
      <c r="Y124" s="139"/>
      <c r="Z124" s="195"/>
      <c r="AA124" s="162"/>
      <c r="AB124" s="134"/>
    </row>
    <row r="125" spans="2:28" x14ac:dyDescent="0.2">
      <c r="B125" s="177">
        <f t="shared" si="1"/>
        <v>33396</v>
      </c>
      <c r="C125" s="139"/>
      <c r="D125" s="139"/>
      <c r="E125" s="139"/>
      <c r="F125" s="139"/>
      <c r="G125" s="139"/>
      <c r="H125" s="139"/>
      <c r="I125" s="139"/>
      <c r="J125" s="140"/>
      <c r="K125" s="137"/>
      <c r="L125" s="138"/>
      <c r="M125" s="138"/>
      <c r="N125" s="138"/>
      <c r="O125" s="138"/>
      <c r="P125" s="141"/>
      <c r="Q125" s="141"/>
      <c r="R125" s="141"/>
      <c r="S125" s="138"/>
      <c r="T125" s="138"/>
      <c r="U125" s="138"/>
      <c r="V125" s="138"/>
      <c r="W125" s="138"/>
      <c r="X125" s="139"/>
      <c r="Y125" s="139"/>
      <c r="Z125" s="195"/>
      <c r="AA125" s="162"/>
      <c r="AB125" s="134"/>
    </row>
    <row r="126" spans="2:28" x14ac:dyDescent="0.2">
      <c r="B126" s="177">
        <f t="shared" si="1"/>
        <v>33416</v>
      </c>
      <c r="C126" s="139"/>
      <c r="D126" s="139"/>
      <c r="E126" s="139"/>
      <c r="F126" s="139"/>
      <c r="G126" s="139"/>
      <c r="H126" s="139"/>
      <c r="I126" s="139"/>
      <c r="J126" s="140"/>
      <c r="K126" s="137"/>
      <c r="L126" s="138"/>
      <c r="M126" s="138"/>
      <c r="N126" s="138"/>
      <c r="O126" s="138"/>
      <c r="P126" s="141"/>
      <c r="Q126" s="141"/>
      <c r="R126" s="141"/>
      <c r="S126" s="138"/>
      <c r="T126" s="138"/>
      <c r="U126" s="138"/>
      <c r="V126" s="138"/>
      <c r="W126" s="138"/>
      <c r="X126" s="139"/>
      <c r="Y126" s="139"/>
      <c r="Z126" s="195"/>
      <c r="AA126" s="162"/>
      <c r="AB126" s="134"/>
    </row>
    <row r="127" spans="2:28" x14ac:dyDescent="0.2">
      <c r="B127" s="177">
        <f t="shared" si="1"/>
        <v>33417</v>
      </c>
      <c r="C127" s="139"/>
      <c r="D127" s="139"/>
      <c r="E127" s="139"/>
      <c r="F127" s="139"/>
      <c r="G127" s="139"/>
      <c r="H127" s="139"/>
      <c r="I127" s="139"/>
      <c r="J127" s="140"/>
      <c r="K127" s="137"/>
      <c r="L127" s="138"/>
      <c r="M127" s="138"/>
      <c r="N127" s="138"/>
      <c r="O127" s="138"/>
      <c r="P127" s="141"/>
      <c r="Q127" s="141"/>
      <c r="R127" s="141"/>
      <c r="S127" s="138"/>
      <c r="T127" s="138"/>
      <c r="U127" s="138"/>
      <c r="V127" s="138"/>
      <c r="W127" s="138"/>
      <c r="X127" s="139"/>
      <c r="Y127" s="139"/>
      <c r="Z127" s="195"/>
      <c r="AA127" s="162"/>
      <c r="AB127" s="134"/>
    </row>
    <row r="128" spans="2:28" x14ac:dyDescent="0.2">
      <c r="B128" s="177">
        <f t="shared" si="1"/>
        <v>33421</v>
      </c>
      <c r="C128" s="139"/>
      <c r="D128" s="139"/>
      <c r="E128" s="139"/>
      <c r="F128" s="139"/>
      <c r="G128" s="139"/>
      <c r="H128" s="139"/>
      <c r="I128" s="139"/>
      <c r="J128" s="140"/>
      <c r="K128" s="137"/>
      <c r="L128" s="138"/>
      <c r="M128" s="138"/>
      <c r="N128" s="138"/>
      <c r="O128" s="138"/>
      <c r="P128" s="141"/>
      <c r="Q128" s="141"/>
      <c r="R128" s="141"/>
      <c r="S128" s="138"/>
      <c r="T128" s="138"/>
      <c r="U128" s="138"/>
      <c r="V128" s="138"/>
      <c r="W128" s="138"/>
      <c r="X128" s="139"/>
      <c r="Y128" s="139"/>
      <c r="Z128" s="195"/>
      <c r="AA128" s="162"/>
      <c r="AB128" s="134"/>
    </row>
    <row r="129" spans="2:28" x14ac:dyDescent="0.2">
      <c r="B129" s="177">
        <f t="shared" si="1"/>
        <v>33422</v>
      </c>
      <c r="C129" s="139"/>
      <c r="D129" s="139"/>
      <c r="E129" s="139"/>
      <c r="F129" s="139"/>
      <c r="G129" s="139"/>
      <c r="H129" s="139"/>
      <c r="I129" s="139"/>
      <c r="J129" s="140"/>
      <c r="K129" s="137"/>
      <c r="L129" s="138"/>
      <c r="M129" s="138"/>
      <c r="N129" s="138"/>
      <c r="O129" s="138"/>
      <c r="P129" s="141"/>
      <c r="Q129" s="141"/>
      <c r="R129" s="141"/>
      <c r="S129" s="138"/>
      <c r="T129" s="138"/>
      <c r="U129" s="138"/>
      <c r="V129" s="138"/>
      <c r="W129" s="138"/>
      <c r="X129" s="139"/>
      <c r="Y129" s="139"/>
      <c r="Z129" s="195"/>
      <c r="AA129" s="162"/>
      <c r="AB129" s="134"/>
    </row>
    <row r="130" spans="2:28" x14ac:dyDescent="0.2">
      <c r="B130" s="177">
        <f t="shared" si="1"/>
        <v>33445</v>
      </c>
      <c r="C130" s="139"/>
      <c r="D130" s="139"/>
      <c r="E130" s="139"/>
      <c r="F130" s="139"/>
      <c r="G130" s="139"/>
      <c r="H130" s="139"/>
      <c r="I130" s="139"/>
      <c r="J130" s="140"/>
      <c r="K130" s="137"/>
      <c r="L130" s="138"/>
      <c r="M130" s="138"/>
      <c r="N130" s="138"/>
      <c r="O130" s="138"/>
      <c r="P130" s="141"/>
      <c r="Q130" s="141"/>
      <c r="R130" s="141"/>
      <c r="S130" s="138"/>
      <c r="T130" s="138"/>
      <c r="U130" s="138"/>
      <c r="V130" s="138"/>
      <c r="W130" s="138"/>
      <c r="X130" s="139"/>
      <c r="Y130" s="139"/>
      <c r="Z130" s="195"/>
      <c r="AA130" s="162"/>
      <c r="AB130" s="134"/>
    </row>
    <row r="131" spans="2:28" x14ac:dyDescent="0.2">
      <c r="B131" s="177">
        <f t="shared" si="1"/>
        <v>33471</v>
      </c>
      <c r="C131" s="139"/>
      <c r="D131" s="139"/>
      <c r="E131" s="139"/>
      <c r="F131" s="139"/>
      <c r="G131" s="139"/>
      <c r="H131" s="139"/>
      <c r="I131" s="139"/>
      <c r="J131" s="140"/>
      <c r="K131" s="137"/>
      <c r="L131" s="138"/>
      <c r="M131" s="138"/>
      <c r="N131" s="138"/>
      <c r="O131" s="138"/>
      <c r="P131" s="141"/>
      <c r="Q131" s="141"/>
      <c r="R131" s="141"/>
      <c r="S131" s="138"/>
      <c r="T131" s="138"/>
      <c r="U131" s="138"/>
      <c r="V131" s="138"/>
      <c r="W131" s="138"/>
      <c r="X131" s="139"/>
      <c r="Y131" s="139"/>
      <c r="Z131" s="195"/>
      <c r="AA131" s="162"/>
      <c r="AB131" s="134"/>
    </row>
    <row r="132" spans="2:28" x14ac:dyDescent="0.2">
      <c r="B132" s="177">
        <f t="shared" si="1"/>
        <v>33472</v>
      </c>
      <c r="C132" s="139"/>
      <c r="D132" s="139"/>
      <c r="E132" s="139"/>
      <c r="F132" s="139"/>
      <c r="G132" s="139"/>
      <c r="H132" s="139"/>
      <c r="I132" s="139"/>
      <c r="J132" s="140"/>
      <c r="K132" s="137"/>
      <c r="L132" s="138"/>
      <c r="M132" s="138"/>
      <c r="N132" s="138"/>
      <c r="O132" s="138"/>
      <c r="P132" s="141"/>
      <c r="Q132" s="141"/>
      <c r="R132" s="141"/>
      <c r="S132" s="138"/>
      <c r="T132" s="138"/>
      <c r="U132" s="138"/>
      <c r="V132" s="138"/>
      <c r="W132" s="138"/>
      <c r="X132" s="139"/>
      <c r="Y132" s="139"/>
      <c r="Z132" s="195"/>
      <c r="AA132" s="162"/>
      <c r="AB132" s="134"/>
    </row>
    <row r="133" spans="2:28" x14ac:dyDescent="0.2">
      <c r="B133" s="177">
        <f t="shared" si="1"/>
        <v>33479</v>
      </c>
      <c r="C133" s="139"/>
      <c r="D133" s="139"/>
      <c r="E133" s="139"/>
      <c r="F133" s="139"/>
      <c r="G133" s="139"/>
      <c r="H133" s="139"/>
      <c r="I133" s="139"/>
      <c r="J133" s="140"/>
      <c r="K133" s="137"/>
      <c r="L133" s="138"/>
      <c r="M133" s="138"/>
      <c r="N133" s="138"/>
      <c r="O133" s="138"/>
      <c r="P133" s="141"/>
      <c r="Q133" s="141"/>
      <c r="R133" s="141"/>
      <c r="S133" s="138"/>
      <c r="T133" s="138"/>
      <c r="U133" s="138"/>
      <c r="V133" s="138"/>
      <c r="W133" s="138"/>
      <c r="X133" s="139"/>
      <c r="Y133" s="139"/>
      <c r="Z133" s="195"/>
      <c r="AA133" s="162"/>
      <c r="AB133" s="134"/>
    </row>
    <row r="134" spans="2:28" x14ac:dyDescent="0.2">
      <c r="B134" s="177">
        <f t="shared" si="1"/>
        <v>33508</v>
      </c>
      <c r="C134" s="139"/>
      <c r="D134" s="139"/>
      <c r="E134" s="139"/>
      <c r="F134" s="139"/>
      <c r="G134" s="139"/>
      <c r="H134" s="139"/>
      <c r="I134" s="139"/>
      <c r="J134" s="140"/>
      <c r="K134" s="137"/>
      <c r="L134" s="138"/>
      <c r="M134" s="138"/>
      <c r="N134" s="138"/>
      <c r="O134" s="138"/>
      <c r="P134" s="141"/>
      <c r="Q134" s="141"/>
      <c r="R134" s="141"/>
      <c r="S134" s="138"/>
      <c r="T134" s="138"/>
      <c r="U134" s="138"/>
      <c r="V134" s="138"/>
      <c r="W134" s="138"/>
      <c r="X134" s="139"/>
      <c r="Y134" s="139"/>
      <c r="Z134" s="195"/>
      <c r="AA134" s="162"/>
      <c r="AB134" s="134"/>
    </row>
    <row r="135" spans="2:28" x14ac:dyDescent="0.2">
      <c r="B135" s="177">
        <v>33503</v>
      </c>
      <c r="C135" s="139"/>
      <c r="D135" s="139"/>
      <c r="E135" s="139"/>
      <c r="F135" s="139"/>
      <c r="G135" s="139"/>
      <c r="H135" s="139"/>
      <c r="I135" s="139"/>
      <c r="J135" s="140"/>
      <c r="K135" s="137"/>
      <c r="L135" s="138"/>
      <c r="M135" s="138"/>
      <c r="N135" s="138"/>
      <c r="O135" s="138"/>
      <c r="P135" s="141"/>
      <c r="Q135" s="141"/>
      <c r="R135" s="141"/>
      <c r="S135" s="138"/>
      <c r="T135" s="138"/>
      <c r="U135" s="138"/>
      <c r="V135" s="138"/>
      <c r="W135" s="138"/>
      <c r="X135" s="139"/>
      <c r="Y135" s="139"/>
      <c r="Z135" s="195"/>
      <c r="AA135" s="162"/>
      <c r="AB135" s="134"/>
    </row>
    <row r="136" spans="2:28" x14ac:dyDescent="0.2">
      <c r="B136" s="179">
        <v>33511</v>
      </c>
      <c r="C136" s="145"/>
      <c r="D136" s="145"/>
      <c r="E136" s="145"/>
      <c r="F136" s="145"/>
      <c r="G136" s="145"/>
      <c r="H136" s="145"/>
      <c r="I136" s="145"/>
      <c r="J136" s="146"/>
      <c r="K136" s="142"/>
      <c r="L136" s="143"/>
      <c r="M136" s="143"/>
      <c r="N136" s="143"/>
      <c r="O136" s="143"/>
      <c r="P136" s="144"/>
      <c r="Q136" s="144"/>
      <c r="R136" s="144"/>
      <c r="S136" s="143"/>
      <c r="T136" s="143"/>
      <c r="U136" s="143"/>
      <c r="V136" s="143"/>
      <c r="W136" s="143"/>
      <c r="X136" s="145"/>
      <c r="Y136" s="145"/>
      <c r="Z136" s="196"/>
      <c r="AA136" s="162"/>
      <c r="AB136" s="134"/>
    </row>
    <row r="137" spans="2:28" x14ac:dyDescent="0.2">
      <c r="B137" s="179">
        <v>33515</v>
      </c>
      <c r="C137" s="145"/>
      <c r="D137" s="145"/>
      <c r="E137" s="145"/>
      <c r="F137" s="145"/>
      <c r="G137" s="145"/>
      <c r="H137" s="145"/>
      <c r="I137" s="145"/>
      <c r="J137" s="146"/>
      <c r="K137" s="142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5"/>
      <c r="Y137" s="145"/>
      <c r="Z137" s="196"/>
      <c r="AA137" s="162"/>
      <c r="AB137" s="134"/>
    </row>
    <row r="138" spans="2:28" x14ac:dyDescent="0.2">
      <c r="B138" s="179">
        <v>33518</v>
      </c>
      <c r="C138" s="145"/>
      <c r="D138" s="145"/>
      <c r="E138" s="145"/>
      <c r="F138" s="145"/>
      <c r="G138" s="145"/>
      <c r="H138" s="145"/>
      <c r="I138" s="145"/>
      <c r="J138" s="146"/>
      <c r="K138" s="142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5"/>
      <c r="Y138" s="145"/>
      <c r="Z138" s="196"/>
      <c r="AA138" s="162"/>
      <c r="AB138" s="134"/>
    </row>
    <row r="139" spans="2:28" x14ac:dyDescent="0.2">
      <c r="B139" s="179">
        <v>33519</v>
      </c>
      <c r="C139" s="145"/>
      <c r="D139" s="145"/>
      <c r="E139" s="145"/>
      <c r="F139" s="145"/>
      <c r="G139" s="145"/>
      <c r="H139" s="145"/>
      <c r="I139" s="145"/>
      <c r="J139" s="146"/>
      <c r="K139" s="142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5"/>
      <c r="Y139" s="145"/>
      <c r="Z139" s="196"/>
      <c r="AA139" s="162"/>
      <c r="AB139" s="134"/>
    </row>
    <row r="140" spans="2:28" x14ac:dyDescent="0.2">
      <c r="B140" s="179">
        <v>33543</v>
      </c>
      <c r="C140" s="145"/>
      <c r="D140" s="145"/>
      <c r="E140" s="145"/>
      <c r="F140" s="145"/>
      <c r="G140" s="145"/>
      <c r="H140" s="145"/>
      <c r="I140" s="145"/>
      <c r="J140" s="146"/>
      <c r="K140" s="142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5"/>
      <c r="Y140" s="145"/>
      <c r="Z140" s="196"/>
      <c r="AA140" s="162"/>
      <c r="AB140" s="134"/>
    </row>
    <row r="141" spans="2:28" x14ac:dyDescent="0.2">
      <c r="B141" s="179">
        <v>33550</v>
      </c>
      <c r="C141" s="145"/>
      <c r="D141" s="145"/>
      <c r="E141" s="145"/>
      <c r="F141" s="145"/>
      <c r="G141" s="145"/>
      <c r="H141" s="145"/>
      <c r="I141" s="145"/>
      <c r="J141" s="146"/>
      <c r="K141" s="142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5"/>
      <c r="Y141" s="145"/>
      <c r="Z141" s="196"/>
      <c r="AA141" s="162"/>
      <c r="AB141" s="134"/>
    </row>
    <row r="142" spans="2:28" x14ac:dyDescent="0.2">
      <c r="B142" s="179">
        <v>33564</v>
      </c>
      <c r="C142" s="145"/>
      <c r="D142" s="145"/>
      <c r="E142" s="145"/>
      <c r="F142" s="145"/>
      <c r="G142" s="145"/>
      <c r="H142" s="145"/>
      <c r="I142" s="145"/>
      <c r="J142" s="146"/>
      <c r="K142" s="142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5"/>
      <c r="Y142" s="145"/>
      <c r="Z142" s="196"/>
      <c r="AA142" s="162"/>
      <c r="AB142" s="134"/>
    </row>
    <row r="143" spans="2:28" x14ac:dyDescent="0.2">
      <c r="B143" s="179">
        <v>33583</v>
      </c>
      <c r="C143" s="145"/>
      <c r="D143" s="145"/>
      <c r="E143" s="145"/>
      <c r="F143" s="145"/>
      <c r="G143" s="145"/>
      <c r="H143" s="145"/>
      <c r="I143" s="145"/>
      <c r="J143" s="146"/>
      <c r="K143" s="142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5"/>
      <c r="Y143" s="145"/>
      <c r="Z143" s="196"/>
      <c r="AA143" s="162"/>
      <c r="AB143" s="134"/>
    </row>
    <row r="144" spans="2:28" x14ac:dyDescent="0.2">
      <c r="B144" s="179">
        <v>33584</v>
      </c>
      <c r="C144" s="145"/>
      <c r="D144" s="145"/>
      <c r="E144" s="145"/>
      <c r="F144" s="145"/>
      <c r="G144" s="145"/>
      <c r="H144" s="145"/>
      <c r="I144" s="145"/>
      <c r="J144" s="146"/>
      <c r="K144" s="142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5"/>
      <c r="Y144" s="145"/>
      <c r="Z144" s="196"/>
      <c r="AA144" s="162"/>
      <c r="AB144" s="134"/>
    </row>
    <row r="145" spans="2:28" ht="13.5" thickBot="1" x14ac:dyDescent="0.25">
      <c r="B145" s="180">
        <v>33585</v>
      </c>
      <c r="C145" s="149"/>
      <c r="D145" s="149"/>
      <c r="E145" s="149"/>
      <c r="F145" s="149"/>
      <c r="G145" s="149"/>
      <c r="H145" s="149"/>
      <c r="I145" s="149"/>
      <c r="J145" s="150"/>
      <c r="K145" s="147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9"/>
      <c r="Y145" s="149"/>
      <c r="Z145" s="197"/>
      <c r="AA145" s="162"/>
      <c r="AB145" s="134"/>
    </row>
    <row r="146" spans="2:28" x14ac:dyDescent="0.2"/>
    <row r="147" spans="2:28" x14ac:dyDescent="0.2"/>
  </sheetData>
  <sheetProtection password="CF2F" sheet="1" objects="1" scenarios="1"/>
  <hyperlinks>
    <hyperlink ref="B16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Instructions</vt:lpstr>
      <vt:lpstr>Front Page</vt:lpstr>
      <vt:lpstr>Contact Information</vt:lpstr>
      <vt:lpstr>Project Information</vt:lpstr>
      <vt:lpstr>Sheet3</vt:lpstr>
      <vt:lpstr>Profile</vt:lpstr>
      <vt:lpstr>Expected Savings</vt:lpstr>
      <vt:lpstr>'Contact Information'!Print_Area</vt:lpstr>
      <vt:lpstr>'Front Page'!Print_Area</vt:lpstr>
      <vt:lpstr>'Project Information'!Print_Area</vt:lpstr>
      <vt:lpstr>Profile!Print_Titles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H. Sterrett</dc:creator>
  <cp:lastModifiedBy>David Lewry</cp:lastModifiedBy>
  <cp:lastPrinted>2014-04-16T23:00:51Z</cp:lastPrinted>
  <dcterms:created xsi:type="dcterms:W3CDTF">1999-05-12T21:23:41Z</dcterms:created>
  <dcterms:modified xsi:type="dcterms:W3CDTF">2014-05-21T22:12:49Z</dcterms:modified>
</cp:coreProperties>
</file>