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9 FERC Rate Case TO2019\Workpapers TO2019\"/>
    </mc:Choice>
  </mc:AlternateContent>
  <bookViews>
    <workbookView xWindow="0" yWindow="0" windowWidth="23040" windowHeight="9405" activeTab="1"/>
  </bookViews>
  <sheets>
    <sheet name="Total One Time Adjustment" sheetId="3" r:id="rId1"/>
    <sheet name="One Time Adjust for TUTRR" sheetId="1" r:id="rId2"/>
  </sheets>
  <definedNames>
    <definedName name="_xlnm.Print_Area" localSheetId="1">'One Time Adjust for TUTRR'!$A$1:$L$42</definedName>
    <definedName name="_xlnm.Print_Area" localSheetId="0">'Total One Time Adjustment'!$A$1:$M$32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3" l="1"/>
  <c r="B21" i="3" l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G30" i="1" l="1"/>
  <c r="G29" i="1"/>
  <c r="G28" i="1"/>
  <c r="G27" i="1"/>
  <c r="G26" i="1"/>
  <c r="G25" i="1"/>
  <c r="G24" i="1"/>
  <c r="G23" i="1"/>
  <c r="G22" i="1"/>
  <c r="G21" i="1"/>
  <c r="G20" i="1"/>
  <c r="G19" i="1"/>
  <c r="F30" i="1"/>
  <c r="F29" i="1"/>
  <c r="F28" i="1"/>
  <c r="F27" i="1"/>
  <c r="F26" i="1"/>
  <c r="F25" i="1"/>
  <c r="F24" i="1"/>
  <c r="F23" i="1"/>
  <c r="F22" i="1"/>
  <c r="F21" i="1"/>
  <c r="F20" i="1"/>
  <c r="F19" i="1"/>
  <c r="H20" i="1" l="1"/>
  <c r="H24" i="1"/>
  <c r="H21" i="1"/>
  <c r="H29" i="1"/>
  <c r="H22" i="1"/>
  <c r="H26" i="1"/>
  <c r="H30" i="1"/>
  <c r="H28" i="1"/>
  <c r="H25" i="1"/>
  <c r="H19" i="1"/>
  <c r="J19" i="1" s="1"/>
  <c r="K19" i="1" s="1"/>
  <c r="L19" i="1" s="1"/>
  <c r="H23" i="1"/>
  <c r="H27" i="1"/>
  <c r="G31" i="1"/>
  <c r="F31" i="1"/>
  <c r="H31" i="1" l="1"/>
  <c r="J20" i="1"/>
  <c r="K20" i="1" s="1"/>
  <c r="L20" i="1" l="1"/>
  <c r="J21" i="1" l="1"/>
  <c r="K21" i="1" s="1"/>
  <c r="L21" i="1" s="1"/>
  <c r="J22" i="1" l="1"/>
  <c r="K22" i="1" s="1"/>
  <c r="L22" i="1" l="1"/>
  <c r="J23" i="1" l="1"/>
  <c r="K23" i="1" s="1"/>
  <c r="L23" i="1" l="1"/>
  <c r="J24" i="1" s="1"/>
  <c r="K24" i="1" l="1"/>
  <c r="L24" i="1" s="1"/>
  <c r="J25" i="1" s="1"/>
  <c r="K25" i="1" l="1"/>
  <c r="L25" i="1" s="1"/>
  <c r="J26" i="1" l="1"/>
  <c r="K26" i="1" s="1"/>
  <c r="L26" i="1" l="1"/>
  <c r="J27" i="1" l="1"/>
  <c r="K27" i="1" s="1"/>
  <c r="L27" i="1" l="1"/>
  <c r="J28" i="1" l="1"/>
  <c r="K28" i="1" l="1"/>
  <c r="L28" i="1" s="1"/>
  <c r="J29" i="1" l="1"/>
  <c r="K29" i="1" l="1"/>
  <c r="L29" i="1" s="1"/>
  <c r="J30" i="1" l="1"/>
  <c r="K30" i="1" s="1"/>
  <c r="L30" i="1" l="1"/>
  <c r="F8" i="3" s="1"/>
  <c r="F32" i="3" s="1"/>
</calcChain>
</file>

<file path=xl/sharedStrings.xml><?xml version="1.0" encoding="utf-8"?>
<sst xmlns="http://schemas.openxmlformats.org/spreadsheetml/2006/main" count="137" uniqueCount="90">
  <si>
    <t>Formula Rate</t>
  </si>
  <si>
    <t>Month</t>
  </si>
  <si>
    <t>Year</t>
  </si>
  <si>
    <t>January</t>
  </si>
  <si>
    <t>February</t>
  </si>
  <si>
    <t>March</t>
  </si>
  <si>
    <t>April</t>
  </si>
  <si>
    <t>May</t>
  </si>
  <si>
    <t xml:space="preserve">June </t>
  </si>
  <si>
    <t>July</t>
  </si>
  <si>
    <t>August</t>
  </si>
  <si>
    <t>September</t>
  </si>
  <si>
    <t>October</t>
  </si>
  <si>
    <t>November</t>
  </si>
  <si>
    <t>December</t>
  </si>
  <si>
    <t>New</t>
  </si>
  <si>
    <t>Original</t>
  </si>
  <si>
    <t>Interest</t>
  </si>
  <si>
    <t>Rate</t>
  </si>
  <si>
    <t>Total:</t>
  </si>
  <si>
    <t>Notes:</t>
  </si>
  <si>
    <t>Annual True Up TRRs for Year:</t>
  </si>
  <si>
    <t>of TUTRR</t>
  </si>
  <si>
    <t>Statement</t>
  </si>
  <si>
    <t>of TUTRR in</t>
  </si>
  <si>
    <t>Cumulative</t>
  </si>
  <si>
    <t>wo Interest for</t>
  </si>
  <si>
    <t>for Current</t>
  </si>
  <si>
    <t>Current Month</t>
  </si>
  <si>
    <t>Monthly</t>
  </si>
  <si>
    <t>with Interest for</t>
  </si>
  <si>
    <t>---</t>
  </si>
  <si>
    <t>Line</t>
  </si>
  <si>
    <t>(Col 1)</t>
  </si>
  <si>
    <t>(Col 2)</t>
  </si>
  <si>
    <t>(Col 3)</t>
  </si>
  <si>
    <t>(Col 4)</t>
  </si>
  <si>
    <t>(Col 5)</t>
  </si>
  <si>
    <t>(Col 6)</t>
  </si>
  <si>
    <t>(Col 7)</t>
  </si>
  <si>
    <t>Monthly True Up TRRs for the New Formula Rate and the Original Formula Rate:</t>
  </si>
  <si>
    <t xml:space="preserve">Workpaper to Calculate One Time Adjustment to adjust for the difference between the True Up TRR </t>
  </si>
  <si>
    <t xml:space="preserve">1) The purpose of this workpaper is to calculate a One Time Adjustment that will ensure that SCE recovers a True Up TRR for the years 2016 and 2017 </t>
  </si>
  <si>
    <t xml:space="preserve">based on the Original Formula Rate.  This is necessary to reflect the termination date of the Original Formula Rate of December 31, 2017 </t>
  </si>
  <si>
    <t>(see Original Formula Rate Protocols, Section 2).</t>
  </si>
  <si>
    <t xml:space="preserve">4) The amount on this workpaper Line 13, Column 7, is entered as a One Time Adjustment in the Annual Update Schedule 3 </t>
  </si>
  <si>
    <t>True Up Adjustment line corresponding to the same month (Line 23, Column 4).</t>
  </si>
  <si>
    <t>á</t>
  </si>
  <si>
    <t>One Time Adjustment</t>
  </si>
  <si>
    <t>Relative to</t>
  </si>
  <si>
    <t>Original Formula</t>
  </si>
  <si>
    <t>Under (+) or</t>
  </si>
  <si>
    <t>Over (-)</t>
  </si>
  <si>
    <t>= (C2 - C3)</t>
  </si>
  <si>
    <t>= (C3 + LagC7)</t>
  </si>
  <si>
    <t>= (C5 + C6)</t>
  </si>
  <si>
    <t>See Note 5</t>
  </si>
  <si>
    <t>5) Interest for current month is calculated as: Average of Col 5 and Col 7 for previous month times interest rate in Column 4.</t>
  </si>
  <si>
    <t>3) Monthly Interest Rates for year are as shown in Schedule 3, Lines 12-23, Column 6.</t>
  </si>
  <si>
    <t>True Up TRR Adjustment:</t>
  </si>
  <si>
    <t>See "One Time Adjust for TUTRR" sheet</t>
  </si>
  <si>
    <t>Col 4</t>
  </si>
  <si>
    <t>See Note 4</t>
  </si>
  <si>
    <t>One-Time</t>
  </si>
  <si>
    <t>Adjustments and</t>
  </si>
  <si>
    <t>Shortfall/Excess</t>
  </si>
  <si>
    <t>Revenue In</t>
  </si>
  <si>
    <t>Previous</t>
  </si>
  <si>
    <t>Annual Update</t>
  </si>
  <si>
    <t>One Time Adjustments:</t>
  </si>
  <si>
    <t>not</t>
  </si>
  <si>
    <t>shown</t>
  </si>
  <si>
    <t>C1 -C2</t>
  </si>
  <si>
    <t>Col 1</t>
  </si>
  <si>
    <t>Total One Time Adjustment for proposed Formula Rate to reflect:</t>
  </si>
  <si>
    <t>(from Previous Annual Update, Line 23, Column 9)."</t>
  </si>
  <si>
    <t>End of Year 2016 Undercollection:</t>
  </si>
  <si>
    <r>
      <rPr>
        <b/>
        <sz val="11"/>
        <color theme="1"/>
        <rFont val="Calibri"/>
        <family val="2"/>
        <scheme val="minor"/>
      </rPr>
      <t>Note 4:</t>
    </r>
    <r>
      <rPr>
        <sz val="11"/>
        <color theme="1"/>
        <rFont val="Calibri"/>
        <family val="2"/>
        <scheme val="minor"/>
      </rPr>
      <t xml:space="preserve"> "Enter "Shortfall or Excess Revenue in Previous</t>
    </r>
  </si>
  <si>
    <t xml:space="preserve">Annual Update" on Line 11, or other appropriate </t>
  </si>
  <si>
    <r>
      <rPr>
        <sz val="11"/>
        <color theme="1"/>
        <rFont val="Calibri"/>
        <family val="2"/>
      </rPr>
      <t xml:space="preserve">← </t>
    </r>
    <r>
      <rPr>
        <sz val="11"/>
        <color theme="1"/>
        <rFont val="Calibri"/>
        <family val="2"/>
        <scheme val="minor"/>
      </rPr>
      <t>From TO2018 Annual Update, Line 23, Col. 9 pursuant to Note 4:</t>
    </r>
  </si>
  <si>
    <t>1) End of Year 2016 Undercollection</t>
  </si>
  <si>
    <t>2) Original Formula Rate 2017 True Up TRR relative to proposed Formula Rate 2017 TUTRR</t>
  </si>
  <si>
    <r>
      <rPr>
        <sz val="11"/>
        <color theme="1"/>
        <rFont val="Calibri"/>
        <family val="2"/>
      </rPr>
      <t xml:space="preserve">← </t>
    </r>
    <r>
      <rPr>
        <sz val="11"/>
        <color theme="1"/>
        <rFont val="Calibri"/>
        <family val="2"/>
        <scheme val="minor"/>
      </rPr>
      <t>From "One Time Adjust for TUTRR" Worksheet</t>
    </r>
  </si>
  <si>
    <t>See TO2018 Annual Update, Schedule 3, Line 23, Column 9</t>
  </si>
  <si>
    <t>The Adjustments will appear as follows in TO2019 Annual Update Schedule 3:</t>
  </si>
  <si>
    <t xml:space="preserve">2) The One Time Adjustment amount calculated in this workpaper (Line 13, Column 7) is to be inserted in Schedule 3 of the TO2019 Annual Update </t>
  </si>
  <si>
    <t>in the New Formula Rate as compared to the True Up TRR in the Original Formula Rate (TO2019 compared to TO13)</t>
  </si>
  <si>
    <t>TO2019 TUTRR:</t>
  </si>
  <si>
    <t>TO13 Original Formula Rate TUTRR:</t>
  </si>
  <si>
    <t>TO2019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</si>
</sst>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Wingdings"/>
      <charset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45">
    <xf numFmtId="0" fontId="0" fillId="0" borderId="0" xfId="0"/>
    <xf numFmtId="0" fontId="1" fillId="0" borderId="0" xfId="0" applyFont="1"/>
    <xf numFmtId="0" fontId="2" fillId="0" borderId="0" xfId="1" applyFont="1" applyBorder="1" applyAlignment="1">
      <alignment horizontal="left"/>
    </xf>
    <xf numFmtId="0" fontId="2" fillId="0" borderId="0" xfId="1" applyNumberFormat="1" applyFont="1" applyFill="1" applyBorder="1" applyAlignment="1">
      <alignment horizontal="left"/>
    </xf>
    <xf numFmtId="1" fontId="2" fillId="0" borderId="0" xfId="1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164" fontId="0" fillId="0" borderId="0" xfId="0" applyNumberFormat="1"/>
    <xf numFmtId="164" fontId="0" fillId="2" borderId="0" xfId="0" applyNumberFormat="1" applyFill="1"/>
    <xf numFmtId="0" fontId="2" fillId="0" borderId="0" xfId="1" applyNumberFormat="1" applyFont="1" applyFill="1" applyBorder="1" applyAlignment="1">
      <alignment horizontal="right"/>
    </xf>
    <xf numFmtId="164" fontId="5" fillId="0" borderId="0" xfId="0" applyNumberFormat="1" applyFont="1"/>
    <xf numFmtId="0" fontId="0" fillId="2" borderId="0" xfId="0" applyFill="1"/>
    <xf numFmtId="10" fontId="0" fillId="2" borderId="0" xfId="0" applyNumberFormat="1" applyFill="1"/>
    <xf numFmtId="0" fontId="6" fillId="0" borderId="0" xfId="0" applyFont="1" applyAlignment="1">
      <alignment horizontal="center"/>
    </xf>
    <xf numFmtId="0" fontId="3" fillId="0" borderId="0" xfId="0" quotePrefix="1" applyFont="1" applyAlignment="1">
      <alignment horizontal="center"/>
    </xf>
    <xf numFmtId="0" fontId="7" fillId="0" borderId="0" xfId="0" applyFont="1"/>
    <xf numFmtId="0" fontId="3" fillId="0" borderId="0" xfId="0" applyFont="1" applyFill="1" applyAlignment="1">
      <alignment horizontal="center"/>
    </xf>
    <xf numFmtId="164" fontId="7" fillId="0" borderId="0" xfId="0" applyNumberFormat="1" applyFont="1" applyFill="1" applyAlignment="1">
      <alignment horizontal="right"/>
    </xf>
    <xf numFmtId="0" fontId="0" fillId="0" borderId="0" xfId="0" quotePrefix="1" applyFont="1" applyAlignment="1">
      <alignment horizontal="center"/>
    </xf>
    <xf numFmtId="0" fontId="0" fillId="0" borderId="0" xfId="0" applyAlignment="1">
      <alignment horizontal="left" indent="1"/>
    </xf>
    <xf numFmtId="0" fontId="0" fillId="0" borderId="0" xfId="0" applyAlignment="1">
      <alignment horizontal="right"/>
    </xf>
    <xf numFmtId="0" fontId="1" fillId="0" borderId="0" xfId="0" applyFont="1" applyFill="1"/>
    <xf numFmtId="0" fontId="0" fillId="0" borderId="0" xfId="0" applyFill="1"/>
    <xf numFmtId="0" fontId="0" fillId="0" borderId="0" xfId="0" applyFont="1"/>
    <xf numFmtId="0" fontId="0" fillId="0" borderId="0" xfId="0" applyFont="1" applyAlignment="1">
      <alignment horizontal="left" indent="1"/>
    </xf>
    <xf numFmtId="0" fontId="9" fillId="0" borderId="0" xfId="0" applyFont="1" applyAlignment="1">
      <alignment horizontal="center"/>
    </xf>
    <xf numFmtId="164" fontId="0" fillId="0" borderId="1" xfId="0" applyNumberFormat="1" applyFill="1" applyBorder="1"/>
    <xf numFmtId="0" fontId="0" fillId="0" borderId="0" xfId="0" applyAlignment="1">
      <alignment horizontal="left"/>
    </xf>
    <xf numFmtId="0" fontId="3" fillId="0" borderId="0" xfId="1" applyFont="1" applyFill="1" applyBorder="1" applyAlignment="1">
      <alignment horizontal="center"/>
    </xf>
    <xf numFmtId="1" fontId="2" fillId="2" borderId="0" xfId="1" applyNumberFormat="1" applyFont="1" applyFill="1" applyBorder="1" applyAlignment="1">
      <alignment horizontal="center"/>
    </xf>
    <xf numFmtId="0" fontId="0" fillId="0" borderId="0" xfId="0" quotePrefix="1" applyAlignment="1">
      <alignment horizontal="center"/>
    </xf>
    <xf numFmtId="164" fontId="0" fillId="0" borderId="0" xfId="0" applyNumberFormat="1" applyFill="1"/>
    <xf numFmtId="164" fontId="0" fillId="0" borderId="0" xfId="0" applyNumberFormat="1" applyFont="1" applyFill="1"/>
    <xf numFmtId="0" fontId="0" fillId="0" borderId="0" xfId="0" applyFill="1" applyAlignment="1">
      <alignment horizontal="right"/>
    </xf>
    <xf numFmtId="0" fontId="3" fillId="0" borderId="0" xfId="0" quotePrefix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6" fillId="0" borderId="0" xfId="0" quotePrefix="1" applyFont="1" applyFill="1" applyAlignment="1">
      <alignment horizontal="center"/>
    </xf>
    <xf numFmtId="0" fontId="8" fillId="0" borderId="0" xfId="0" quotePrefix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quotePrefix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/>
    </xf>
    <xf numFmtId="0" fontId="0" fillId="0" borderId="0" xfId="0" quotePrefix="1" applyFont="1" applyFill="1" applyAlignment="1">
      <alignment horizontal="center"/>
    </xf>
    <xf numFmtId="0" fontId="8" fillId="0" borderId="0" xfId="0" applyFont="1" applyFill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Normal="100" workbookViewId="0"/>
  </sheetViews>
  <sheetFormatPr defaultRowHeight="15" x14ac:dyDescent="0.25"/>
  <cols>
    <col min="1" max="1" width="4.85546875" customWidth="1"/>
    <col min="2" max="2" width="6.7109375" customWidth="1"/>
    <col min="3" max="3" width="10.7109375" customWidth="1"/>
    <col min="4" max="4" width="6.7109375" customWidth="1"/>
    <col min="5" max="5" width="5.7109375" customWidth="1"/>
    <col min="6" max="6" width="15.7109375" customWidth="1"/>
    <col min="7" max="7" width="4.7109375" customWidth="1"/>
  </cols>
  <sheetData>
    <row r="1" spans="1:12" x14ac:dyDescent="0.25">
      <c r="A1" s="21" t="s">
        <v>74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x14ac:dyDescent="0.25">
      <c r="A2" s="22"/>
      <c r="B2" s="22" t="s">
        <v>80</v>
      </c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x14ac:dyDescent="0.25">
      <c r="A3" s="22"/>
      <c r="B3" s="22" t="s">
        <v>81</v>
      </c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2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1:12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</row>
    <row r="6" spans="1:12" x14ac:dyDescent="0.25">
      <c r="A6" s="22"/>
      <c r="B6" s="21" t="s">
        <v>69</v>
      </c>
      <c r="C6" s="22"/>
      <c r="D6" s="22"/>
      <c r="E6" s="22"/>
      <c r="F6" s="22"/>
      <c r="G6" s="22"/>
      <c r="H6" s="22"/>
      <c r="I6" s="22"/>
      <c r="J6" s="22"/>
      <c r="K6" s="22"/>
      <c r="L6" s="22"/>
    </row>
    <row r="7" spans="1:12" x14ac:dyDescent="0.25">
      <c r="A7" s="22"/>
      <c r="B7" s="22" t="s">
        <v>76</v>
      </c>
      <c r="C7" s="22"/>
      <c r="D7" s="22"/>
      <c r="E7" s="22"/>
      <c r="F7" s="31">
        <v>56501075</v>
      </c>
      <c r="G7" s="22"/>
      <c r="H7" s="22" t="s">
        <v>83</v>
      </c>
      <c r="I7" s="22"/>
      <c r="J7" s="22"/>
      <c r="K7" s="22"/>
      <c r="L7" s="22"/>
    </row>
    <row r="8" spans="1:12" x14ac:dyDescent="0.25">
      <c r="A8" s="22"/>
      <c r="B8" s="22" t="s">
        <v>59</v>
      </c>
      <c r="C8" s="22"/>
      <c r="D8" s="22"/>
      <c r="E8" s="22"/>
      <c r="F8" s="32">
        <f>'One Time Adjust for TUTRR'!L30</f>
        <v>69247489.946548924</v>
      </c>
      <c r="G8" s="22"/>
      <c r="H8" s="22" t="s">
        <v>60</v>
      </c>
      <c r="I8" s="22"/>
      <c r="J8" s="22"/>
      <c r="K8" s="22"/>
      <c r="L8" s="22"/>
    </row>
    <row r="9" spans="1:12" x14ac:dyDescent="0.25">
      <c r="A9" s="22"/>
      <c r="B9" s="22"/>
      <c r="C9" s="22"/>
      <c r="D9" s="22"/>
      <c r="E9" s="33"/>
      <c r="F9" s="22"/>
      <c r="G9" s="22"/>
      <c r="H9" s="22"/>
      <c r="I9" s="22"/>
      <c r="J9" s="22"/>
      <c r="K9" s="22"/>
      <c r="L9" s="22"/>
    </row>
    <row r="10" spans="1:12" x14ac:dyDescent="0.25">
      <c r="A10" s="22"/>
      <c r="B10" s="21" t="s">
        <v>84</v>
      </c>
      <c r="C10" s="22"/>
      <c r="D10" s="22"/>
      <c r="E10" s="22"/>
      <c r="F10" s="22"/>
      <c r="G10" s="22"/>
      <c r="H10" s="22"/>
      <c r="I10" s="22"/>
      <c r="J10" s="22"/>
      <c r="K10" s="22"/>
      <c r="L10" s="22"/>
    </row>
    <row r="11" spans="1:12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</row>
    <row r="12" spans="1:12" x14ac:dyDescent="0.25">
      <c r="A12" s="22"/>
      <c r="B12" s="22"/>
      <c r="C12" s="22"/>
      <c r="D12" s="34" t="s">
        <v>73</v>
      </c>
      <c r="E12" s="22"/>
      <c r="F12" s="34" t="s">
        <v>61</v>
      </c>
      <c r="G12" s="22"/>
      <c r="H12" s="22"/>
      <c r="I12" s="22"/>
      <c r="J12" s="22"/>
      <c r="K12" s="22"/>
      <c r="L12" s="22"/>
    </row>
    <row r="13" spans="1:12" x14ac:dyDescent="0.25">
      <c r="A13" s="22"/>
      <c r="B13" s="22"/>
      <c r="C13" s="22"/>
      <c r="D13" s="22"/>
      <c r="E13" s="22"/>
      <c r="F13" s="35" t="s">
        <v>62</v>
      </c>
      <c r="G13" s="22"/>
      <c r="H13" s="22"/>
      <c r="I13" s="22"/>
      <c r="J13" s="22"/>
      <c r="K13" s="22"/>
      <c r="L13" s="22"/>
    </row>
    <row r="14" spans="1:12" x14ac:dyDescent="0.25">
      <c r="A14" s="22"/>
      <c r="B14" s="22"/>
      <c r="C14" s="22"/>
      <c r="D14" s="22"/>
      <c r="E14" s="22"/>
      <c r="F14" s="36" t="s">
        <v>63</v>
      </c>
      <c r="G14" s="22"/>
      <c r="H14" s="22"/>
      <c r="I14" s="22"/>
      <c r="J14" s="22"/>
      <c r="K14" s="22"/>
      <c r="L14" s="22"/>
    </row>
    <row r="15" spans="1:12" x14ac:dyDescent="0.25">
      <c r="A15" s="22"/>
      <c r="B15" s="22"/>
      <c r="C15" s="22"/>
      <c r="D15" s="22"/>
      <c r="E15" s="22"/>
      <c r="F15" s="37" t="s">
        <v>64</v>
      </c>
      <c r="G15" s="22"/>
      <c r="H15" s="22"/>
      <c r="I15" s="22"/>
      <c r="J15" s="22"/>
      <c r="K15" s="22"/>
      <c r="L15" s="22"/>
    </row>
    <row r="16" spans="1:12" x14ac:dyDescent="0.25">
      <c r="A16" s="22"/>
      <c r="B16" s="22"/>
      <c r="C16" s="22"/>
      <c r="D16" s="22"/>
      <c r="E16" s="22"/>
      <c r="F16" s="38" t="s">
        <v>65</v>
      </c>
      <c r="G16" s="22"/>
      <c r="H16" s="22"/>
      <c r="I16" s="22"/>
      <c r="J16" s="22"/>
      <c r="K16" s="22"/>
      <c r="L16" s="22"/>
    </row>
    <row r="17" spans="1:12" x14ac:dyDescent="0.25">
      <c r="A17" s="22"/>
      <c r="B17" s="22"/>
      <c r="C17" s="22"/>
      <c r="D17" s="22"/>
      <c r="E17" s="39" t="s">
        <v>72</v>
      </c>
      <c r="F17" s="38" t="s">
        <v>66</v>
      </c>
      <c r="G17" s="22"/>
      <c r="H17" s="22"/>
      <c r="I17" s="22"/>
      <c r="J17" s="22"/>
      <c r="K17" s="22"/>
      <c r="L17" s="22"/>
    </row>
    <row r="18" spans="1:12" x14ac:dyDescent="0.25">
      <c r="A18" s="22"/>
      <c r="B18" s="22"/>
      <c r="C18" s="22"/>
      <c r="D18" s="22"/>
      <c r="E18" s="40" t="s">
        <v>70</v>
      </c>
      <c r="F18" s="38" t="s">
        <v>67</v>
      </c>
      <c r="G18" s="22"/>
      <c r="H18" s="22"/>
      <c r="I18" s="22"/>
      <c r="J18" s="22"/>
      <c r="K18" s="22"/>
      <c r="L18" s="22"/>
    </row>
    <row r="19" spans="1:12" x14ac:dyDescent="0.25">
      <c r="A19" s="22"/>
      <c r="B19" s="41" t="s">
        <v>32</v>
      </c>
      <c r="C19" s="28" t="s">
        <v>1</v>
      </c>
      <c r="D19" s="28" t="s">
        <v>2</v>
      </c>
      <c r="E19" s="40" t="s">
        <v>71</v>
      </c>
      <c r="F19" s="16" t="s">
        <v>68</v>
      </c>
      <c r="G19" s="22"/>
      <c r="H19" s="22"/>
      <c r="I19" s="22"/>
      <c r="J19" s="22"/>
      <c r="K19" s="22"/>
      <c r="L19" s="22"/>
    </row>
    <row r="20" spans="1:12" x14ac:dyDescent="0.25">
      <c r="B20" s="13">
        <v>11</v>
      </c>
      <c r="C20" s="2" t="s">
        <v>14</v>
      </c>
      <c r="D20" s="29">
        <v>2016</v>
      </c>
      <c r="E20" s="30" t="s">
        <v>31</v>
      </c>
      <c r="F20" s="8">
        <f>F7</f>
        <v>56501075</v>
      </c>
      <c r="G20" s="19" t="s">
        <v>79</v>
      </c>
    </row>
    <row r="21" spans="1:12" x14ac:dyDescent="0.25">
      <c r="B21" s="13">
        <f t="shared" ref="B21:B32" si="0">B20+1</f>
        <v>12</v>
      </c>
      <c r="C21" s="2" t="s">
        <v>3</v>
      </c>
      <c r="D21" s="29">
        <v>2017</v>
      </c>
      <c r="E21" s="30" t="s">
        <v>31</v>
      </c>
      <c r="F21" s="11"/>
      <c r="H21" t="s">
        <v>77</v>
      </c>
    </row>
    <row r="22" spans="1:12" x14ac:dyDescent="0.25">
      <c r="B22" s="13">
        <f t="shared" si="0"/>
        <v>13</v>
      </c>
      <c r="C22" s="3" t="s">
        <v>4</v>
      </c>
      <c r="D22" s="29">
        <v>2017</v>
      </c>
      <c r="E22" s="30" t="s">
        <v>31</v>
      </c>
      <c r="F22" s="11"/>
      <c r="H22" t="s">
        <v>78</v>
      </c>
    </row>
    <row r="23" spans="1:12" x14ac:dyDescent="0.25">
      <c r="B23" s="13">
        <f t="shared" si="0"/>
        <v>14</v>
      </c>
      <c r="C23" s="3" t="s">
        <v>5</v>
      </c>
      <c r="D23" s="29">
        <v>2017</v>
      </c>
      <c r="E23" s="30" t="s">
        <v>31</v>
      </c>
      <c r="F23" s="11"/>
      <c r="H23" t="s">
        <v>75</v>
      </c>
    </row>
    <row r="24" spans="1:12" x14ac:dyDescent="0.25">
      <c r="B24" s="13">
        <f t="shared" si="0"/>
        <v>15</v>
      </c>
      <c r="C24" s="2" t="s">
        <v>6</v>
      </c>
      <c r="D24" s="29">
        <v>2017</v>
      </c>
      <c r="E24" s="30" t="s">
        <v>31</v>
      </c>
      <c r="F24" s="11"/>
    </row>
    <row r="25" spans="1:12" x14ac:dyDescent="0.25">
      <c r="B25" s="13">
        <f t="shared" si="0"/>
        <v>16</v>
      </c>
      <c r="C25" s="3" t="s">
        <v>7</v>
      </c>
      <c r="D25" s="29">
        <v>2017</v>
      </c>
      <c r="E25" s="30" t="s">
        <v>31</v>
      </c>
      <c r="F25" s="11"/>
    </row>
    <row r="26" spans="1:12" x14ac:dyDescent="0.25">
      <c r="B26" s="13">
        <f t="shared" si="0"/>
        <v>17</v>
      </c>
      <c r="C26" s="3" t="s">
        <v>8</v>
      </c>
      <c r="D26" s="29">
        <v>2017</v>
      </c>
      <c r="E26" s="30" t="s">
        <v>31</v>
      </c>
      <c r="F26" s="11"/>
    </row>
    <row r="27" spans="1:12" x14ac:dyDescent="0.25">
      <c r="B27" s="13">
        <f t="shared" si="0"/>
        <v>18</v>
      </c>
      <c r="C27" s="2" t="s">
        <v>9</v>
      </c>
      <c r="D27" s="29">
        <v>2017</v>
      </c>
      <c r="E27" s="30" t="s">
        <v>31</v>
      </c>
      <c r="F27" s="11"/>
    </row>
    <row r="28" spans="1:12" x14ac:dyDescent="0.25">
      <c r="B28" s="13">
        <f t="shared" si="0"/>
        <v>19</v>
      </c>
      <c r="C28" s="3" t="s">
        <v>10</v>
      </c>
      <c r="D28" s="29">
        <v>2017</v>
      </c>
      <c r="E28" s="30" t="s">
        <v>31</v>
      </c>
      <c r="F28" s="11"/>
    </row>
    <row r="29" spans="1:12" x14ac:dyDescent="0.25">
      <c r="B29" s="13">
        <f t="shared" si="0"/>
        <v>20</v>
      </c>
      <c r="C29" s="3" t="s">
        <v>11</v>
      </c>
      <c r="D29" s="29">
        <v>2017</v>
      </c>
      <c r="E29" s="30" t="s">
        <v>31</v>
      </c>
      <c r="F29" s="11"/>
    </row>
    <row r="30" spans="1:12" x14ac:dyDescent="0.25">
      <c r="B30" s="13">
        <f t="shared" si="0"/>
        <v>21</v>
      </c>
      <c r="C30" s="2" t="s">
        <v>12</v>
      </c>
      <c r="D30" s="29">
        <v>2017</v>
      </c>
      <c r="E30" s="30" t="s">
        <v>31</v>
      </c>
      <c r="F30" s="11"/>
    </row>
    <row r="31" spans="1:12" x14ac:dyDescent="0.25">
      <c r="B31" s="13">
        <f t="shared" si="0"/>
        <v>22</v>
      </c>
      <c r="C31" s="2" t="s">
        <v>13</v>
      </c>
      <c r="D31" s="29">
        <v>2017</v>
      </c>
      <c r="E31" s="30" t="s">
        <v>31</v>
      </c>
      <c r="F31" s="11"/>
    </row>
    <row r="32" spans="1:12" x14ac:dyDescent="0.25">
      <c r="B32" s="13">
        <f t="shared" si="0"/>
        <v>23</v>
      </c>
      <c r="C32" s="3" t="s">
        <v>14</v>
      </c>
      <c r="D32" s="29">
        <v>2017</v>
      </c>
      <c r="E32" s="30" t="s">
        <v>31</v>
      </c>
      <c r="F32" s="8">
        <f>F8</f>
        <v>69247489.946548924</v>
      </c>
      <c r="G32" s="19" t="s">
        <v>82</v>
      </c>
    </row>
  </sheetData>
  <pageMargins left="0.7" right="0.7" top="0.75" bottom="0.75" header="0.3" footer="0.3"/>
  <pageSetup scale="80" orientation="portrait" r:id="rId1"/>
  <headerFooter>
    <oddHeader xml:space="preserve">&amp;R&amp;"Arial,Regular"&amp;10TO2019 Draft Annual Update
Attachment 4
WP-Schedule 3-One Time Adjustment Transition
Page &amp;P of &amp;N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zoomScaleNormal="100" workbookViewId="0"/>
  </sheetViews>
  <sheetFormatPr defaultRowHeight="15" x14ac:dyDescent="0.25"/>
  <cols>
    <col min="1" max="2" width="3.7109375" customWidth="1"/>
    <col min="3" max="3" width="5.7109375" customWidth="1"/>
    <col min="4" max="4" width="11.7109375" customWidth="1"/>
    <col min="5" max="5" width="6.7109375" customWidth="1"/>
    <col min="6" max="8" width="13.7109375" customWidth="1"/>
    <col min="9" max="9" width="7.7109375" customWidth="1"/>
    <col min="10" max="13" width="14.7109375" customWidth="1"/>
  </cols>
  <sheetData>
    <row r="1" spans="1:12" x14ac:dyDescent="0.25">
      <c r="A1" s="21" t="s">
        <v>41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x14ac:dyDescent="0.25">
      <c r="A2" s="21" t="s">
        <v>86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x14ac:dyDescent="0.25">
      <c r="K3" s="14"/>
      <c r="L3" s="14"/>
    </row>
    <row r="4" spans="1:12" x14ac:dyDescent="0.25">
      <c r="B4" s="1" t="s">
        <v>21</v>
      </c>
      <c r="C4" s="1"/>
      <c r="F4" s="11">
        <v>2017</v>
      </c>
      <c r="J4" s="13"/>
      <c r="K4" s="15"/>
      <c r="L4" s="13"/>
    </row>
    <row r="5" spans="1:12" x14ac:dyDescent="0.25">
      <c r="E5" s="20" t="s">
        <v>87</v>
      </c>
      <c r="F5" s="8">
        <v>946315306</v>
      </c>
      <c r="K5" s="31"/>
      <c r="L5" s="13"/>
    </row>
    <row r="6" spans="1:12" x14ac:dyDescent="0.25">
      <c r="E6" s="20" t="s">
        <v>88</v>
      </c>
      <c r="F6" s="8">
        <v>1014193033</v>
      </c>
      <c r="L6" s="13"/>
    </row>
    <row r="7" spans="1:12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38"/>
    </row>
    <row r="8" spans="1:12" x14ac:dyDescent="0.25">
      <c r="A8" s="22"/>
      <c r="B8" s="21" t="s">
        <v>40</v>
      </c>
      <c r="C8" s="22"/>
      <c r="D8" s="22"/>
      <c r="E8" s="22"/>
      <c r="F8" s="22"/>
      <c r="G8" s="22"/>
      <c r="H8" s="22"/>
      <c r="I8" s="22"/>
      <c r="J8" s="22"/>
      <c r="K8" s="22"/>
      <c r="L8" s="38"/>
    </row>
    <row r="9" spans="1:12" x14ac:dyDescent="0.25">
      <c r="A9" s="22"/>
      <c r="B9" s="22"/>
      <c r="C9" s="22"/>
      <c r="D9" s="22"/>
      <c r="E9" s="22"/>
      <c r="F9" s="42" t="s">
        <v>33</v>
      </c>
      <c r="G9" s="42" t="s">
        <v>34</v>
      </c>
      <c r="H9" s="42" t="s">
        <v>35</v>
      </c>
      <c r="I9" s="42" t="s">
        <v>36</v>
      </c>
      <c r="J9" s="42" t="s">
        <v>37</v>
      </c>
      <c r="K9" s="42" t="s">
        <v>38</v>
      </c>
      <c r="L9" s="42" t="s">
        <v>39</v>
      </c>
    </row>
    <row r="10" spans="1:12" x14ac:dyDescent="0.25">
      <c r="A10" s="22"/>
      <c r="B10" s="22"/>
      <c r="C10" s="22"/>
      <c r="D10" s="22"/>
      <c r="E10" s="22"/>
      <c r="F10" s="42"/>
      <c r="G10" s="42"/>
      <c r="H10" s="43" t="s">
        <v>53</v>
      </c>
      <c r="I10" s="42"/>
      <c r="J10" s="43" t="s">
        <v>54</v>
      </c>
      <c r="K10" s="43" t="s">
        <v>56</v>
      </c>
      <c r="L10" s="43" t="s">
        <v>55</v>
      </c>
    </row>
    <row r="11" spans="1:12" x14ac:dyDescent="0.25">
      <c r="A11" s="22"/>
      <c r="B11" s="22"/>
      <c r="C11" s="22"/>
      <c r="D11" s="22"/>
      <c r="E11" s="22"/>
      <c r="F11" s="22"/>
      <c r="G11" s="22"/>
      <c r="H11" s="40" t="s">
        <v>51</v>
      </c>
      <c r="I11" s="22"/>
      <c r="J11" s="38" t="s">
        <v>25</v>
      </c>
      <c r="K11" s="22"/>
      <c r="L11" s="38" t="s">
        <v>25</v>
      </c>
    </row>
    <row r="12" spans="1:12" x14ac:dyDescent="0.25">
      <c r="A12" s="22"/>
      <c r="B12" s="22"/>
      <c r="C12" s="21"/>
      <c r="D12" s="22"/>
      <c r="E12" s="22"/>
      <c r="F12" s="22"/>
      <c r="G12" s="22"/>
      <c r="H12" s="40" t="s">
        <v>52</v>
      </c>
      <c r="I12" s="22"/>
      <c r="J12" s="40" t="s">
        <v>51</v>
      </c>
      <c r="K12" s="22"/>
      <c r="L12" s="40" t="s">
        <v>51</v>
      </c>
    </row>
    <row r="13" spans="1:12" x14ac:dyDescent="0.25">
      <c r="A13" s="22"/>
      <c r="B13" s="22"/>
      <c r="C13" s="22"/>
      <c r="D13" s="22"/>
      <c r="E13" s="22"/>
      <c r="F13" s="22"/>
      <c r="G13" s="22"/>
      <c r="H13" s="40" t="s">
        <v>23</v>
      </c>
      <c r="I13" s="22"/>
      <c r="J13" s="40" t="s">
        <v>52</v>
      </c>
      <c r="K13" s="22"/>
      <c r="L13" s="40" t="s">
        <v>52</v>
      </c>
    </row>
    <row r="14" spans="1:12" x14ac:dyDescent="0.25">
      <c r="A14" s="22"/>
      <c r="B14" s="22"/>
      <c r="C14" s="22"/>
      <c r="D14" s="22"/>
      <c r="E14" s="22"/>
      <c r="F14" s="22"/>
      <c r="G14" s="22"/>
      <c r="H14" s="40" t="s">
        <v>24</v>
      </c>
      <c r="I14" s="22"/>
      <c r="J14" s="40" t="s">
        <v>23</v>
      </c>
      <c r="K14" s="22"/>
      <c r="L14" s="40" t="s">
        <v>23</v>
      </c>
    </row>
    <row r="15" spans="1:12" x14ac:dyDescent="0.25">
      <c r="A15" s="22"/>
      <c r="B15" s="22"/>
      <c r="C15" s="22"/>
      <c r="D15" s="22"/>
      <c r="E15" s="22"/>
      <c r="F15" s="22"/>
      <c r="G15" s="22"/>
      <c r="H15" s="40" t="s">
        <v>89</v>
      </c>
      <c r="I15" s="21" t="s">
        <v>29</v>
      </c>
      <c r="J15" s="40" t="s">
        <v>22</v>
      </c>
      <c r="K15" s="44" t="s">
        <v>17</v>
      </c>
      <c r="L15" s="40" t="s">
        <v>22</v>
      </c>
    </row>
    <row r="16" spans="1:12" x14ac:dyDescent="0.25">
      <c r="A16" s="22"/>
      <c r="B16" s="22"/>
      <c r="C16" s="22"/>
      <c r="D16" s="22"/>
      <c r="E16" s="22"/>
      <c r="F16" s="40" t="s">
        <v>15</v>
      </c>
      <c r="G16" s="40" t="s">
        <v>16</v>
      </c>
      <c r="H16" s="40" t="s">
        <v>49</v>
      </c>
      <c r="I16" s="40" t="s">
        <v>17</v>
      </c>
      <c r="J16" s="38" t="s">
        <v>26</v>
      </c>
      <c r="K16" s="38" t="s">
        <v>27</v>
      </c>
      <c r="L16" s="38" t="s">
        <v>30</v>
      </c>
    </row>
    <row r="17" spans="1:12" x14ac:dyDescent="0.25">
      <c r="A17" s="22"/>
      <c r="B17" s="22"/>
      <c r="C17" s="41" t="s">
        <v>32</v>
      </c>
      <c r="D17" s="28" t="s">
        <v>1</v>
      </c>
      <c r="E17" s="28" t="s">
        <v>2</v>
      </c>
      <c r="F17" s="41" t="s">
        <v>0</v>
      </c>
      <c r="G17" s="41" t="s">
        <v>0</v>
      </c>
      <c r="H17" s="41" t="s">
        <v>50</v>
      </c>
      <c r="I17" s="41" t="s">
        <v>18</v>
      </c>
      <c r="J17" s="16" t="s">
        <v>28</v>
      </c>
      <c r="K17" s="16" t="s">
        <v>1</v>
      </c>
      <c r="L17" s="16" t="s">
        <v>28</v>
      </c>
    </row>
    <row r="18" spans="1:12" x14ac:dyDescent="0.25">
      <c r="C18" s="5">
        <v>1</v>
      </c>
      <c r="D18" s="3" t="s">
        <v>14</v>
      </c>
      <c r="E18" s="4">
        <v>2016</v>
      </c>
      <c r="F18" s="18" t="s">
        <v>31</v>
      </c>
      <c r="G18" s="18" t="s">
        <v>31</v>
      </c>
      <c r="H18" s="18" t="s">
        <v>31</v>
      </c>
      <c r="I18" s="12">
        <v>2.8999999999999998E-3</v>
      </c>
      <c r="J18" s="18" t="s">
        <v>31</v>
      </c>
      <c r="K18" s="18" t="s">
        <v>31</v>
      </c>
      <c r="L18" s="18" t="s">
        <v>31</v>
      </c>
    </row>
    <row r="19" spans="1:12" x14ac:dyDescent="0.25">
      <c r="C19" s="5">
        <v>2</v>
      </c>
      <c r="D19" s="2" t="s">
        <v>3</v>
      </c>
      <c r="E19" s="4">
        <v>2017</v>
      </c>
      <c r="F19" s="7">
        <f>$F$5/12</f>
        <v>78859608.833333328</v>
      </c>
      <c r="G19" s="7">
        <f>$F$6/12</f>
        <v>84516086.083333328</v>
      </c>
      <c r="H19" s="7">
        <f>G19-F19</f>
        <v>5656477.25</v>
      </c>
      <c r="I19" s="12">
        <v>2.8999999999999998E-3</v>
      </c>
      <c r="J19" s="7">
        <f>H19</f>
        <v>5656477.25</v>
      </c>
      <c r="K19" s="17">
        <f>((J19)/2)*I19</f>
        <v>8201.8920124999986</v>
      </c>
      <c r="L19" s="7">
        <f>J19+K19</f>
        <v>5664679.1420125002</v>
      </c>
    </row>
    <row r="20" spans="1:12" x14ac:dyDescent="0.25">
      <c r="C20" s="5">
        <v>3</v>
      </c>
      <c r="D20" s="3" t="s">
        <v>4</v>
      </c>
      <c r="E20" s="4">
        <v>2017</v>
      </c>
      <c r="F20" s="7">
        <f t="shared" ref="F20:F30" si="0">$F$5/12</f>
        <v>78859608.833333328</v>
      </c>
      <c r="G20" s="7">
        <f t="shared" ref="G20:G30" si="1">$F$6/12</f>
        <v>84516086.083333328</v>
      </c>
      <c r="H20" s="7">
        <f t="shared" ref="H20:H30" si="2">G20-F20</f>
        <v>5656477.25</v>
      </c>
      <c r="I20" s="12">
        <v>2.8999999999999998E-3</v>
      </c>
      <c r="J20" s="17">
        <f>L19+H20</f>
        <v>11321156.392012499</v>
      </c>
      <c r="K20" s="17">
        <f>((L19+J20)/2)*I20</f>
        <v>24629.461524336246</v>
      </c>
      <c r="L20" s="7">
        <f t="shared" ref="L20:L30" si="3">J20+K20</f>
        <v>11345785.853536835</v>
      </c>
    </row>
    <row r="21" spans="1:12" x14ac:dyDescent="0.25">
      <c r="C21" s="5">
        <v>4</v>
      </c>
      <c r="D21" s="3" t="s">
        <v>5</v>
      </c>
      <c r="E21" s="4">
        <v>2017</v>
      </c>
      <c r="F21" s="7">
        <f t="shared" si="0"/>
        <v>78859608.833333328</v>
      </c>
      <c r="G21" s="7">
        <f t="shared" si="1"/>
        <v>84516086.083333328</v>
      </c>
      <c r="H21" s="7">
        <f t="shared" si="2"/>
        <v>5656477.25</v>
      </c>
      <c r="I21" s="12">
        <v>2.8999999999999998E-3</v>
      </c>
      <c r="J21" s="17">
        <f t="shared" ref="J21:J30" si="4">L20+H21</f>
        <v>17002263.103536837</v>
      </c>
      <c r="K21" s="17">
        <f t="shared" ref="K21:K30" si="5">((L20+J21)/2)*I21</f>
        <v>41104.670987756821</v>
      </c>
      <c r="L21" s="7">
        <f t="shared" si="3"/>
        <v>17043367.774524592</v>
      </c>
    </row>
    <row r="22" spans="1:12" x14ac:dyDescent="0.25">
      <c r="C22" s="5">
        <v>5</v>
      </c>
      <c r="D22" s="2" t="s">
        <v>6</v>
      </c>
      <c r="E22" s="4">
        <v>2017</v>
      </c>
      <c r="F22" s="7">
        <f t="shared" si="0"/>
        <v>78859608.833333328</v>
      </c>
      <c r="G22" s="7">
        <f t="shared" si="1"/>
        <v>84516086.083333328</v>
      </c>
      <c r="H22" s="7">
        <f t="shared" si="2"/>
        <v>5656477.25</v>
      </c>
      <c r="I22" s="12">
        <v>3.0999999999999999E-3</v>
      </c>
      <c r="J22" s="17">
        <f t="shared" si="4"/>
        <v>22699845.024524592</v>
      </c>
      <c r="K22" s="17">
        <f t="shared" si="5"/>
        <v>61601.979838526233</v>
      </c>
      <c r="L22" s="7">
        <f t="shared" si="3"/>
        <v>22761447.00436312</v>
      </c>
    </row>
    <row r="23" spans="1:12" x14ac:dyDescent="0.25">
      <c r="C23" s="5">
        <v>6</v>
      </c>
      <c r="D23" s="3" t="s">
        <v>7</v>
      </c>
      <c r="E23" s="4">
        <v>2017</v>
      </c>
      <c r="F23" s="7">
        <f t="shared" si="0"/>
        <v>78859608.833333328</v>
      </c>
      <c r="G23" s="7">
        <f t="shared" si="1"/>
        <v>84516086.083333328</v>
      </c>
      <c r="H23" s="7">
        <f t="shared" si="2"/>
        <v>5656477.25</v>
      </c>
      <c r="I23" s="12">
        <v>3.0999999999999999E-3</v>
      </c>
      <c r="J23" s="17">
        <f t="shared" si="4"/>
        <v>28417924.25436312</v>
      </c>
      <c r="K23" s="17">
        <f t="shared" si="5"/>
        <v>79328.025451025664</v>
      </c>
      <c r="L23" s="7">
        <f t="shared" si="3"/>
        <v>28497252.279814146</v>
      </c>
    </row>
    <row r="24" spans="1:12" x14ac:dyDescent="0.25">
      <c r="C24" s="5">
        <v>7</v>
      </c>
      <c r="D24" s="3" t="s">
        <v>8</v>
      </c>
      <c r="E24" s="4">
        <v>2017</v>
      </c>
      <c r="F24" s="7">
        <f t="shared" si="0"/>
        <v>78859608.833333328</v>
      </c>
      <c r="G24" s="7">
        <f t="shared" si="1"/>
        <v>84516086.083333328</v>
      </c>
      <c r="H24" s="7">
        <f t="shared" si="2"/>
        <v>5656477.25</v>
      </c>
      <c r="I24" s="12">
        <v>3.0999999999999999E-3</v>
      </c>
      <c r="J24" s="17">
        <f t="shared" si="4"/>
        <v>34153729.529814146</v>
      </c>
      <c r="K24" s="17">
        <f t="shared" si="5"/>
        <v>97109.021804923847</v>
      </c>
      <c r="L24" s="7">
        <f t="shared" si="3"/>
        <v>34250838.551619068</v>
      </c>
    </row>
    <row r="25" spans="1:12" x14ac:dyDescent="0.25">
      <c r="C25" s="5">
        <v>8</v>
      </c>
      <c r="D25" s="2" t="s">
        <v>9</v>
      </c>
      <c r="E25" s="4">
        <v>2017</v>
      </c>
      <c r="F25" s="7">
        <f t="shared" si="0"/>
        <v>78859608.833333328</v>
      </c>
      <c r="G25" s="7">
        <f t="shared" si="1"/>
        <v>84516086.083333328</v>
      </c>
      <c r="H25" s="7">
        <f t="shared" si="2"/>
        <v>5656477.25</v>
      </c>
      <c r="I25" s="12">
        <v>3.3E-3</v>
      </c>
      <c r="J25" s="17">
        <f t="shared" si="4"/>
        <v>39907315.801619068</v>
      </c>
      <c r="K25" s="17">
        <f t="shared" si="5"/>
        <v>122360.95468284293</v>
      </c>
      <c r="L25" s="7">
        <f t="shared" si="3"/>
        <v>40029676.75630191</v>
      </c>
    </row>
    <row r="26" spans="1:12" x14ac:dyDescent="0.25">
      <c r="C26" s="5">
        <v>9</v>
      </c>
      <c r="D26" s="3" t="s">
        <v>10</v>
      </c>
      <c r="E26" s="4">
        <v>2017</v>
      </c>
      <c r="F26" s="7">
        <f t="shared" si="0"/>
        <v>78859608.833333328</v>
      </c>
      <c r="G26" s="7">
        <f t="shared" si="1"/>
        <v>84516086.083333328</v>
      </c>
      <c r="H26" s="7">
        <f t="shared" si="2"/>
        <v>5656477.25</v>
      </c>
      <c r="I26" s="12">
        <v>3.3E-3</v>
      </c>
      <c r="J26" s="17">
        <f t="shared" si="4"/>
        <v>45686154.00630191</v>
      </c>
      <c r="K26" s="17">
        <f t="shared" si="5"/>
        <v>141431.12075829631</v>
      </c>
      <c r="L26" s="7">
        <f t="shared" si="3"/>
        <v>45827585.127060205</v>
      </c>
    </row>
    <row r="27" spans="1:12" x14ac:dyDescent="0.25">
      <c r="C27" s="5">
        <v>10</v>
      </c>
      <c r="D27" s="3" t="s">
        <v>11</v>
      </c>
      <c r="E27" s="4">
        <v>2017</v>
      </c>
      <c r="F27" s="7">
        <f t="shared" si="0"/>
        <v>78859608.833333328</v>
      </c>
      <c r="G27" s="7">
        <f t="shared" si="1"/>
        <v>84516086.083333328</v>
      </c>
      <c r="H27" s="7">
        <f t="shared" si="2"/>
        <v>5656477.25</v>
      </c>
      <c r="I27" s="12">
        <v>3.3E-3</v>
      </c>
      <c r="J27" s="17">
        <f t="shared" si="4"/>
        <v>51484062.377060205</v>
      </c>
      <c r="K27" s="17">
        <f t="shared" si="5"/>
        <v>160564.21838179868</v>
      </c>
      <c r="L27" s="7">
        <f t="shared" si="3"/>
        <v>51644626.595442005</v>
      </c>
    </row>
    <row r="28" spans="1:12" x14ac:dyDescent="0.25">
      <c r="C28" s="5">
        <v>11</v>
      </c>
      <c r="D28" s="2" t="s">
        <v>12</v>
      </c>
      <c r="E28" s="4">
        <v>2017</v>
      </c>
      <c r="F28" s="7">
        <f t="shared" si="0"/>
        <v>78859608.833333328</v>
      </c>
      <c r="G28" s="7">
        <f t="shared" si="1"/>
        <v>84516086.083333328</v>
      </c>
      <c r="H28" s="7">
        <f t="shared" si="2"/>
        <v>5656477.25</v>
      </c>
      <c r="I28" s="12">
        <v>3.5000000000000001E-3</v>
      </c>
      <c r="J28" s="17">
        <f t="shared" si="4"/>
        <v>57301103.845442005</v>
      </c>
      <c r="K28" s="17">
        <f t="shared" si="5"/>
        <v>190655.02827154702</v>
      </c>
      <c r="L28" s="7">
        <f t="shared" si="3"/>
        <v>57491758.873713553</v>
      </c>
    </row>
    <row r="29" spans="1:12" ht="15.75" thickBot="1" x14ac:dyDescent="0.3">
      <c r="C29" s="5">
        <v>12</v>
      </c>
      <c r="D29" s="2" t="s">
        <v>13</v>
      </c>
      <c r="E29" s="4">
        <v>2017</v>
      </c>
      <c r="F29" s="7">
        <f t="shared" si="0"/>
        <v>78859608.833333328</v>
      </c>
      <c r="G29" s="7">
        <f t="shared" si="1"/>
        <v>84516086.083333328</v>
      </c>
      <c r="H29" s="7">
        <f t="shared" si="2"/>
        <v>5656477.25</v>
      </c>
      <c r="I29" s="12">
        <v>3.5000000000000001E-3</v>
      </c>
      <c r="J29" s="17">
        <f t="shared" si="4"/>
        <v>63148236.123713553</v>
      </c>
      <c r="K29" s="17">
        <f t="shared" si="5"/>
        <v>211119.99124549743</v>
      </c>
      <c r="L29" s="7">
        <f t="shared" si="3"/>
        <v>63359356.114959054</v>
      </c>
    </row>
    <row r="30" spans="1:12" ht="15.75" thickBot="1" x14ac:dyDescent="0.3">
      <c r="C30" s="5">
        <v>13</v>
      </c>
      <c r="D30" s="3" t="s">
        <v>14</v>
      </c>
      <c r="E30" s="4">
        <v>2017</v>
      </c>
      <c r="F30" s="10">
        <f t="shared" si="0"/>
        <v>78859608.833333328</v>
      </c>
      <c r="G30" s="10">
        <f t="shared" si="1"/>
        <v>84516086.083333328</v>
      </c>
      <c r="H30" s="10">
        <f t="shared" si="2"/>
        <v>5656477.25</v>
      </c>
      <c r="I30" s="12">
        <v>3.5000000000000001E-3</v>
      </c>
      <c r="J30" s="17">
        <f t="shared" si="4"/>
        <v>69015833.364959061</v>
      </c>
      <c r="K30" s="17">
        <f t="shared" si="5"/>
        <v>231656.58158985671</v>
      </c>
      <c r="L30" s="26">
        <f t="shared" si="3"/>
        <v>69247489.946548924</v>
      </c>
    </row>
    <row r="31" spans="1:12" x14ac:dyDescent="0.25">
      <c r="E31" s="9" t="s">
        <v>19</v>
      </c>
      <c r="F31" s="7">
        <f>SUM(F19:F30)</f>
        <v>946315306.00000012</v>
      </c>
      <c r="G31" s="7">
        <f>SUM(G19:G30)</f>
        <v>1014193033.0000001</v>
      </c>
      <c r="H31" s="7">
        <f>SUM(H19:H30)</f>
        <v>67877727</v>
      </c>
      <c r="L31" s="25" t="s">
        <v>47</v>
      </c>
    </row>
    <row r="32" spans="1:12" x14ac:dyDescent="0.25">
      <c r="L32" s="20" t="s">
        <v>48</v>
      </c>
    </row>
    <row r="33" spans="2:3" x14ac:dyDescent="0.25">
      <c r="B33" s="6" t="s">
        <v>20</v>
      </c>
    </row>
    <row r="34" spans="2:3" x14ac:dyDescent="0.25">
      <c r="B34" s="23" t="s">
        <v>42</v>
      </c>
    </row>
    <row r="35" spans="2:3" x14ac:dyDescent="0.25">
      <c r="B35" s="24" t="s">
        <v>43</v>
      </c>
    </row>
    <row r="36" spans="2:3" x14ac:dyDescent="0.25">
      <c r="B36" s="24" t="s">
        <v>44</v>
      </c>
    </row>
    <row r="37" spans="2:3" x14ac:dyDescent="0.25">
      <c r="B37" s="23" t="s">
        <v>85</v>
      </c>
    </row>
    <row r="38" spans="2:3" x14ac:dyDescent="0.25">
      <c r="B38" t="s">
        <v>58</v>
      </c>
    </row>
    <row r="39" spans="2:3" x14ac:dyDescent="0.25">
      <c r="B39" t="s">
        <v>45</v>
      </c>
    </row>
    <row r="40" spans="2:3" x14ac:dyDescent="0.25">
      <c r="B40" s="19" t="s">
        <v>46</v>
      </c>
    </row>
    <row r="41" spans="2:3" x14ac:dyDescent="0.25">
      <c r="B41" s="27" t="s">
        <v>57</v>
      </c>
    </row>
    <row r="42" spans="2:3" x14ac:dyDescent="0.25">
      <c r="C42" s="1"/>
    </row>
    <row r="44" spans="2:3" x14ac:dyDescent="0.25">
      <c r="C44" s="19"/>
    </row>
  </sheetData>
  <pageMargins left="0.7" right="0.7" top="0.75" bottom="0.75" header="0.3" footer="0.3"/>
  <pageSetup scale="75" orientation="landscape" r:id="rId1"/>
  <headerFooter>
    <oddHeader xml:space="preserve">&amp;R&amp;10TO2019 Draft Annual Update
Attachment 4
WP-Schedule 3-One Time Adjustment Transition
Page &amp;P of &amp;N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B11A2DE9740D4488CD811630CB0C24" ma:contentTypeVersion="4" ma:contentTypeDescription="Create a new document." ma:contentTypeScope="" ma:versionID="34c7229b593d6078f4a0d561990042a8">
  <xsd:schema xmlns:xsd="http://www.w3.org/2001/XMLSchema" xmlns:xs="http://www.w3.org/2001/XMLSchema" xmlns:p="http://schemas.microsoft.com/office/2006/metadata/properties" xmlns:ns2="912f540d-d409-4b25-9a6c-10b1df9809fd" xmlns:ns3="0b48f424-00b0-4fd9-be0a-4afbd9d54263" targetNamespace="http://schemas.microsoft.com/office/2006/metadata/properties" ma:root="true" ma:fieldsID="2a30d03c121e25137d7f2f17a5844036" ns2:_="" ns3:_="">
    <xsd:import namespace="912f540d-d409-4b25-9a6c-10b1df9809fd"/>
    <xsd:import namespace="0b48f424-00b0-4fd9-be0a-4afbd9d5426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f540d-d409-4b25-9a6c-10b1df9809f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48f424-00b0-4fd9-be0a-4afbd9d542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E0E69-1486-45CA-B50F-3C96DF1549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2f540d-d409-4b25-9a6c-10b1df9809fd"/>
    <ds:schemaRef ds:uri="0b48f424-00b0-4fd9-be0a-4afbd9d542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72CA0FB-BB7C-4729-A55D-27CF6F2FCC71}">
  <ds:schemaRefs>
    <ds:schemaRef ds:uri="http://schemas.microsoft.com/office/2006/metadata/properties"/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0b48f424-00b0-4fd9-be0a-4afbd9d54263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912f540d-d409-4b25-9a6c-10b1df9809fd"/>
  </ds:schemaRefs>
</ds:datastoreItem>
</file>

<file path=customXml/itemProps3.xml><?xml version="1.0" encoding="utf-8"?>
<ds:datastoreItem xmlns:ds="http://schemas.openxmlformats.org/officeDocument/2006/customXml" ds:itemID="{0BF82646-4B68-42AD-B5F2-3864D6CDB5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Total One Time Adjustment</vt:lpstr>
      <vt:lpstr>One Time Adjust for TUTRR</vt:lpstr>
      <vt:lpstr>'One Time Adjust for TUTRR'!Print_Area</vt:lpstr>
      <vt:lpstr>'Total One Time Adjustment'!Print_Area</vt:lpstr>
    </vt:vector>
  </TitlesOfParts>
  <Company>SCE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Hansen, Berton J</dc:creator>
  <cp:lastModifiedBy>Kim, Jee Young</cp:lastModifiedBy>
  <cp:lastPrinted>2018-06-08T23:24:07Z</cp:lastPrinted>
  <dcterms:created xsi:type="dcterms:W3CDTF">2017-03-23T21:29:02Z</dcterms:created>
  <dcterms:modified xsi:type="dcterms:W3CDTF">2018-06-08T23:25:47Z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0x010100A9B11A2DE9740D4488CD811630CB0C24</vt:lpwstr>
  </property>
</Properties>
</file>