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customProperty29.bin" ContentType="application/vnd.openxmlformats-officedocument.spreadsheetml.customProperty"/>
  <Override PartName="/xl/customProperty30.bin" ContentType="application/vnd.openxmlformats-officedocument.spreadsheetml.customProperty"/>
  <Override PartName="/xl/customProperty31.bin" ContentType="application/vnd.openxmlformats-officedocument.spreadsheetml.customProperty"/>
  <Override PartName="/xl/customProperty32.bin" ContentType="application/vnd.openxmlformats-officedocument.spreadsheetml.customProperty"/>
  <Override PartName="/xl/customProperty33.bin" ContentType="application/vnd.openxmlformats-officedocument.spreadsheetml.customProperty"/>
  <Override PartName="/xl/customProperty34.bin" ContentType="application/vnd.openxmlformats-officedocument.spreadsheetml.customProperty"/>
  <Override PartName="/xl/customProperty35.bin" ContentType="application/vnd.openxmlformats-officedocument.spreadsheetml.customProperty"/>
  <Override PartName="/xl/customProperty36.bin" ContentType="application/vnd.openxmlformats-officedocument.spreadsheetml.customProperty"/>
  <Override PartName="/xl/customProperty37.bin" ContentType="application/vnd.openxmlformats-officedocument.spreadsheetml.customProperty"/>
  <Override PartName="/xl/customProperty38.bin" ContentType="application/vnd.openxmlformats-officedocument.spreadsheetml.customProperty"/>
  <Override PartName="/xl/customProperty39.bin" ContentType="application/vnd.openxmlformats-officedocument.spreadsheetml.customProperty"/>
  <Override PartName="/xl/customProperty40.bin" ContentType="application/vnd.openxmlformats-officedocument.spreadsheetml.customProperty"/>
  <Override PartName="/xl/customProperty41.bin" ContentType="application/vnd.openxmlformats-officedocument.spreadsheetml.customProperty"/>
  <Override PartName="/xl/customProperty42.bin" ContentType="application/vnd.openxmlformats-officedocument.spreadsheetml.customProperty"/>
  <Override PartName="/xl/customProperty43.bin" ContentType="application/vnd.openxmlformats-officedocument.spreadsheetml.customProperty"/>
  <Override PartName="/xl/customProperty44.bin" ContentType="application/vnd.openxmlformats-officedocument.spreadsheetml.customProperty"/>
  <Override PartName="/xl/customProperty45.bin" ContentType="application/vnd.openxmlformats-officedocument.spreadsheetml.customProperty"/>
  <Override PartName="/xl/customProperty46.bin" ContentType="application/vnd.openxmlformats-officedocument.spreadsheetml.customProperty"/>
  <Override PartName="/xl/customProperty47.bin" ContentType="application/vnd.openxmlformats-officedocument.spreadsheetml.customProperty"/>
  <Override PartName="/xl/customProperty48.bin" ContentType="application/vnd.openxmlformats-officedocument.spreadsheetml.customProperty"/>
  <Override PartName="/xl/customProperty49.bin" ContentType="application/vnd.openxmlformats-officedocument.spreadsheetml.customProperty"/>
  <Override PartName="/xl/customProperty50.bin" ContentType="application/vnd.openxmlformats-officedocument.spreadsheetml.customProperty"/>
  <Override PartName="/xl/customProperty51.bin" ContentType="application/vnd.openxmlformats-officedocument.spreadsheetml.customProperty"/>
  <Override PartName="/xl/customProperty52.bin" ContentType="application/vnd.openxmlformats-officedocument.spreadsheetml.customProperty"/>
  <Override PartName="/xl/customProperty53.bin" ContentType="application/vnd.openxmlformats-officedocument.spreadsheetml.customProperty"/>
  <Override PartName="/xl/customProperty54.bin" ContentType="application/vnd.openxmlformats-officedocument.spreadsheetml.customProperty"/>
  <Override PartName="/xl/customProperty55.bin" ContentType="application/vnd.openxmlformats-officedocument.spreadsheetml.customProperty"/>
  <Override PartName="/xl/customProperty56.bin" ContentType="application/vnd.openxmlformats-officedocument.spreadsheetml.customProperty"/>
  <Override PartName="/xl/customProperty57.bin" ContentType="application/vnd.openxmlformats-officedocument.spreadsheetml.customProperty"/>
  <Override PartName="/xl/customProperty58.bin" ContentType="application/vnd.openxmlformats-officedocument.spreadsheetml.customProperty"/>
  <Override PartName="/xl/customProperty59.bin" ContentType="application/vnd.openxmlformats-officedocument.spreadsheetml.customProperty"/>
  <Override PartName="/xl/customProperty60.bin" ContentType="application/vnd.openxmlformats-officedocument.spreadsheetml.customProperty"/>
  <Override PartName="/xl/customProperty61.bin" ContentType="application/vnd.openxmlformats-officedocument.spreadsheetml.customProperty"/>
  <Override PartName="/xl/customProperty62.bin" ContentType="application/vnd.openxmlformats-officedocument.spreadsheetml.customProperty"/>
  <Override PartName="/xl/customProperty63.bin" ContentType="application/vnd.openxmlformats-officedocument.spreadsheetml.customProperty"/>
  <Override PartName="/xl/customProperty64.bin" ContentType="application/vnd.openxmlformats-officedocument.spreadsheetml.customProperty"/>
  <Override PartName="/xl/customProperty65.bin" ContentType="application/vnd.openxmlformats-officedocument.spreadsheetml.customProperty"/>
  <Override PartName="/xl/customProperty66.bin" ContentType="application/vnd.openxmlformats-officedocument.spreadsheetml.customProperty"/>
  <Override PartName="/xl/customProperty67.bin" ContentType="application/vnd.openxmlformats-officedocument.spreadsheetml.customProperty"/>
  <Override PartName="/xl/customProperty68.bin" ContentType="application/vnd.openxmlformats-officedocument.spreadsheetml.customProperty"/>
  <Override PartName="/xl/customProperty69.bin" ContentType="application/vnd.openxmlformats-officedocument.spreadsheetml.customProperty"/>
  <Override PartName="/xl/customProperty70.bin" ContentType="application/vnd.openxmlformats-officedocument.spreadsheetml.customProperty"/>
  <Override PartName="/xl/customProperty71.bin" ContentType="application/vnd.openxmlformats-officedocument.spreadsheetml.customProperty"/>
  <Override PartName="/xl/customProperty72.bin" ContentType="application/vnd.openxmlformats-officedocument.spreadsheetml.customProperty"/>
  <Override PartName="/xl/customProperty73.bin" ContentType="application/vnd.openxmlformats-officedocument.spreadsheetml.customProperty"/>
  <Override PartName="/xl/customProperty74.bin" ContentType="application/vnd.openxmlformats-officedocument.spreadsheetml.customProperty"/>
  <Override PartName="/xl/customProperty75.bin" ContentType="application/vnd.openxmlformats-officedocument.spreadsheetml.customProperty"/>
  <Override PartName="/xl/customProperty76.bin" ContentType="application/vnd.openxmlformats-officedocument.spreadsheetml.customProperty"/>
  <Override PartName="/xl/customProperty77.bin" ContentType="application/vnd.openxmlformats-officedocument.spreadsheetml.customProperty"/>
  <Override PartName="/xl/customProperty78.bin" ContentType="application/vnd.openxmlformats-officedocument.spreadsheetml.customProperty"/>
  <Override PartName="/xl/customProperty79.bin" ContentType="application/vnd.openxmlformats-officedocument.spreadsheetml.customProperty"/>
  <Override PartName="/xl/customProperty80.bin" ContentType="application/vnd.openxmlformats-officedocument.spreadsheetml.customProperty"/>
  <Override PartName="/xl/customProperty81.bin" ContentType="application/vnd.openxmlformats-officedocument.spreadsheetml.customProperty"/>
  <Override PartName="/xl/customProperty82.bin" ContentType="application/vnd.openxmlformats-officedocument.spreadsheetml.customProperty"/>
  <Override PartName="/xl/customProperty83.bin" ContentType="application/vnd.openxmlformats-officedocument.spreadsheetml.customProperty"/>
  <Override PartName="/xl/customProperty84.bin" ContentType="application/vnd.openxmlformats-officedocument.spreadsheetml.customProperty"/>
  <Override PartName="/xl/customProperty85.bin" ContentType="application/vnd.openxmlformats-officedocument.spreadsheetml.customProperty"/>
  <Override PartName="/xl/customProperty86.bin" ContentType="application/vnd.openxmlformats-officedocument.spreadsheetml.customProperty"/>
  <Override PartName="/xl/customProperty87.bin" ContentType="application/vnd.openxmlformats-officedocument.spreadsheetml.customProperty"/>
  <Override PartName="/xl/customProperty88.bin" ContentType="application/vnd.openxmlformats-officedocument.spreadsheetml.customProperty"/>
  <Override PartName="/xl/customProperty89.bin" ContentType="application/vnd.openxmlformats-officedocument.spreadsheetml.customProperty"/>
  <Override PartName="/xl/customProperty90.bin" ContentType="application/vnd.openxmlformats-officedocument.spreadsheetml.customProperty"/>
  <Override PartName="/xl/customProperty91.bin" ContentType="application/vnd.openxmlformats-officedocument.spreadsheetml.customProperty"/>
  <Override PartName="/xl/customProperty92.bin" ContentType="application/vnd.openxmlformats-officedocument.spreadsheetml.customProperty"/>
  <Override PartName="/xl/customProperty93.bin" ContentType="application/vnd.openxmlformats-officedocument.spreadsheetml.customProperty"/>
  <Override PartName="/xl/customProperty94.bin" ContentType="application/vnd.openxmlformats-officedocument.spreadsheetml.customProperty"/>
  <Override PartName="/xl/customProperty95.bin" ContentType="application/vnd.openxmlformats-officedocument.spreadsheetml.customProperty"/>
  <Override PartName="/xl/customProperty96.bin" ContentType="application/vnd.openxmlformats-officedocument.spreadsheetml.customProperty"/>
  <Override PartName="/xl/customProperty97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 defaultThemeVersion="153222"/>
  <bookViews>
    <workbookView xWindow="0" yWindow="0" windowWidth="15120" windowHeight="5385" tabRatio="892"/>
  </bookViews>
  <sheets>
    <sheet name="DCR -&gt;" sheetId="150" r:id="rId1"/>
    <sheet name="800403645" sheetId="149" r:id="rId2"/>
    <sheet name="800063033" sheetId="148" r:id="rId3"/>
    <sheet name="800062902" sheetId="147" r:id="rId4"/>
    <sheet name="800062850" sheetId="146" r:id="rId5"/>
    <sheet name="800062846" sheetId="145" r:id="rId6"/>
    <sheet name="800062527" sheetId="144" r:id="rId7"/>
    <sheet name="800062494" sheetId="143" r:id="rId8"/>
    <sheet name="800051690" sheetId="142" r:id="rId9"/>
    <sheet name="TRTP Seg 3B -&gt;" sheetId="139" r:id="rId10"/>
    <sheet name="800063658" sheetId="140" r:id="rId11"/>
    <sheet name="901374880" sheetId="138" r:id="rId12"/>
    <sheet name="900604086" sheetId="137" r:id="rId13"/>
    <sheet name="800452215" sheetId="134" r:id="rId14"/>
    <sheet name="800062547" sheetId="136" r:id="rId15"/>
    <sheet name="TRTP Seg 3C -&gt;" sheetId="135" r:id="rId16"/>
    <sheet name="800219631" sheetId="133" r:id="rId17"/>
    <sheet name="800051827" sheetId="132" r:id="rId18"/>
    <sheet name="TRTP Seg 4 -&gt;" sheetId="131" r:id="rId19"/>
    <sheet name="800217211" sheetId="130" r:id="rId20"/>
    <sheet name="800217116" sheetId="129" r:id="rId21"/>
    <sheet name="800051900" sheetId="128" r:id="rId22"/>
    <sheet name="TRTP Seg 5 -&gt;" sheetId="127" r:id="rId23"/>
    <sheet name="800217232" sheetId="126" r:id="rId24"/>
    <sheet name="TRTP Seg 6 -&gt;" sheetId="125" r:id="rId25"/>
    <sheet name="800217316" sheetId="124" r:id="rId26"/>
    <sheet name="TRTP Seg 7 -&gt;" sheetId="123" r:id="rId27"/>
    <sheet name="800218138" sheetId="122" r:id="rId28"/>
    <sheet name="800218130" sheetId="121" r:id="rId29"/>
    <sheet name="TRTP Seg 8 -&gt;" sheetId="120" r:id="rId30"/>
    <sheet name="800218645" sheetId="119" r:id="rId31"/>
    <sheet name="TRTP Seg 8A -&gt;" sheetId="118" r:id="rId32"/>
    <sheet name="901486465" sheetId="117" r:id="rId33"/>
    <sheet name="901109253" sheetId="116" r:id="rId34"/>
    <sheet name="901109252" sheetId="115" r:id="rId35"/>
    <sheet name="901094249" sheetId="114" r:id="rId36"/>
    <sheet name="901094247" sheetId="113" r:id="rId37"/>
    <sheet name="900610533" sheetId="112" r:id="rId38"/>
    <sheet name="801479004" sheetId="111" r:id="rId39"/>
    <sheet name="801025887" sheetId="110" r:id="rId40"/>
    <sheet name="TRTP Seg 9 -&gt;" sheetId="109" r:id="rId41"/>
    <sheet name="900817489" sheetId="108" r:id="rId42"/>
    <sheet name="900516432" sheetId="107" r:id="rId43"/>
    <sheet name="800219576" sheetId="106" r:id="rId44"/>
    <sheet name="800216929" sheetId="105" r:id="rId45"/>
    <sheet name="800216839" sheetId="104" r:id="rId46"/>
    <sheet name="800148387" sheetId="151" r:id="rId47"/>
    <sheet name="TRTP Seg 10 -&gt;" sheetId="103" r:id="rId48"/>
    <sheet name="800217239" sheetId="102" r:id="rId49"/>
    <sheet name="TRTP Seg 11 -&gt;" sheetId="101" r:id="rId50"/>
    <sheet name="800217381" sheetId="100" r:id="rId51"/>
    <sheet name="800217366" sheetId="99" r:id="rId52"/>
    <sheet name="800217339" sheetId="98" r:id="rId53"/>
    <sheet name="Rancho Vista -&gt;" sheetId="97" r:id="rId54"/>
    <sheet name="800062697" sheetId="96" r:id="rId55"/>
    <sheet name="Red Bluff -&gt;" sheetId="95" r:id="rId56"/>
    <sheet name="901363478" sheetId="94" r:id="rId57"/>
    <sheet name="900248417" sheetId="93" r:id="rId58"/>
    <sheet name="CRSE -&gt;" sheetId="87" r:id="rId59"/>
    <sheet name="900603422" sheetId="86" r:id="rId60"/>
    <sheet name="900603420" sheetId="85" r:id="rId61"/>
    <sheet name="800404139" sheetId="84" r:id="rId62"/>
    <sheet name="WOD -&gt;" sheetId="83" r:id="rId63"/>
    <sheet name="901460764" sheetId="82" r:id="rId64"/>
    <sheet name="901453926" sheetId="81" r:id="rId65"/>
    <sheet name="901453925" sheetId="80" r:id="rId66"/>
    <sheet name="901453924" sheetId="79" r:id="rId67"/>
    <sheet name="901453923" sheetId="78" r:id="rId68"/>
    <sheet name="901453922" sheetId="77" r:id="rId69"/>
    <sheet name="801275175" sheetId="76" r:id="rId70"/>
    <sheet name="800062511" sheetId="75" r:id="rId71"/>
    <sheet name="Whirlwind Expansion -&gt;" sheetId="74" r:id="rId72"/>
    <sheet name="901368041" sheetId="73" r:id="rId73"/>
    <sheet name="901307713" sheetId="72" r:id="rId74"/>
    <sheet name="901074543" sheetId="71" r:id="rId75"/>
    <sheet name="Calcite -&gt;" sheetId="70" r:id="rId76"/>
    <sheet name="900295954" sheetId="69" r:id="rId77"/>
    <sheet name="Mesa Substation -&gt;" sheetId="51" r:id="rId78"/>
    <sheet name="902178838" sheetId="47" r:id="rId79"/>
    <sheet name="902132967" sheetId="45" r:id="rId80"/>
    <sheet name="902132965" sheetId="43" r:id="rId81"/>
    <sheet name="902124398" sheetId="41" r:id="rId82"/>
    <sheet name="902124396" sheetId="39" r:id="rId83"/>
    <sheet name="902124395" sheetId="37" r:id="rId84"/>
    <sheet name="902124390" sheetId="35" r:id="rId85"/>
    <sheet name="902124387" sheetId="33" r:id="rId86"/>
    <sheet name="901777019" sheetId="29" r:id="rId87"/>
    <sheet name="901564029" sheetId="25" r:id="rId88"/>
    <sheet name="901564026" sheetId="19" r:id="rId89"/>
    <sheet name="901560422" sheetId="17" r:id="rId90"/>
    <sheet name="901197441" sheetId="15" r:id="rId91"/>
    <sheet name="901192483" sheetId="13" r:id="rId92"/>
    <sheet name="901192481" sheetId="11" r:id="rId93"/>
    <sheet name="901192480" sheetId="9" r:id="rId94"/>
    <sheet name="901192358" sheetId="7" r:id="rId95"/>
    <sheet name="900959223" sheetId="5" r:id="rId96"/>
    <sheet name="801291267" sheetId="3" r:id="rId97"/>
  </sheets>
  <definedNames>
    <definedName name="_AMO_UniqueIdentifier" localSheetId="70" hidden="1">"'3ed67be1-b90c-40f7-96c0-6f142f5483ab'"</definedName>
    <definedName name="_AMO_UniqueIdentifier" localSheetId="69" hidden="1">"'3ed67be1-b90c-40f7-96c0-6f142f5483ab'"</definedName>
    <definedName name="_AMO_UniqueIdentifier" localSheetId="68" hidden="1">"'3ed67be1-b90c-40f7-96c0-6f142f5483ab'"</definedName>
    <definedName name="_AMO_UniqueIdentifier" localSheetId="67" hidden="1">"'3ed67be1-b90c-40f7-96c0-6f142f5483ab'"</definedName>
    <definedName name="_AMO_UniqueIdentifier" localSheetId="66" hidden="1">"'3ed67be1-b90c-40f7-96c0-6f142f5483ab'"</definedName>
    <definedName name="_AMO_UniqueIdentifier" localSheetId="65" hidden="1">"'3ed67be1-b90c-40f7-96c0-6f142f5483ab'"</definedName>
    <definedName name="_AMO_UniqueIdentifier" localSheetId="64" hidden="1">"'3ed67be1-b90c-40f7-96c0-6f142f5483ab'"</definedName>
    <definedName name="_AMO_UniqueIdentifier" localSheetId="63" hidden="1">"'3ed67be1-b90c-40f7-96c0-6f142f5483ab'"</definedName>
    <definedName name="_AMO_UniqueIdentifier" localSheetId="62" hidden="1">"'3ed67be1-b90c-40f7-96c0-6f142f5483ab'"</definedName>
    <definedName name="_AMO_UniqueIdentifier" hidden="1">"'197d4cd9-2e3d-41cb-a0d6-df125533c413'"</definedName>
    <definedName name="_xlnm.Print_Area" localSheetId="35">'901094249'!$A$1:$P$52</definedName>
    <definedName name="_xlnm.Print_Area" localSheetId="68">'901453922'!$A$1:$R$95</definedName>
    <definedName name="_xlnm.Print_Area" localSheetId="67">'901453923'!$A$1:$R$115</definedName>
    <definedName name="_xlnm.Print_Area" localSheetId="65">'901453925'!$A$1:$R$147</definedName>
    <definedName name="_xlnm.Print_Area" localSheetId="79">'902132967'!$A$1:$J$35</definedName>
    <definedName name="_xlnm.Print_Titles" localSheetId="8">'800051690'!$A:$D,'800051690'!$1:$5</definedName>
    <definedName name="_xlnm.Print_Titles" localSheetId="17">'800051827'!$A:$D,'800051827'!$1:$5</definedName>
    <definedName name="_xlnm.Print_Titles" localSheetId="21">'800051900'!$A:$D,'800051900'!$1:$5</definedName>
    <definedName name="_xlnm.Print_Titles" localSheetId="7">'800062494'!$A:$D,'800062494'!$1:$5</definedName>
    <definedName name="_xlnm.Print_Titles" localSheetId="70">'800062511'!$A:$D,'800062511'!$1:$5</definedName>
    <definedName name="_xlnm.Print_Titles" localSheetId="6">'800062527'!$A:$D,'800062527'!$1:$5</definedName>
    <definedName name="_xlnm.Print_Titles" localSheetId="14">'800062547'!$A:$D,'800062547'!$1:$5</definedName>
    <definedName name="_xlnm.Print_Titles" localSheetId="54">'800062697'!$A:$D,'800062697'!$1:$5</definedName>
    <definedName name="_xlnm.Print_Titles" localSheetId="5">'800062846'!$A:$D,'800062846'!$1:$5</definedName>
    <definedName name="_xlnm.Print_Titles" localSheetId="4">'800062850'!$A:$D,'800062850'!$1:$5</definedName>
    <definedName name="_xlnm.Print_Titles" localSheetId="3">'800062902'!$A:$D,'800062902'!$1:$5</definedName>
    <definedName name="_xlnm.Print_Titles" localSheetId="2">'800063033'!$A:$D,'800063033'!$1:$5</definedName>
    <definedName name="_xlnm.Print_Titles" localSheetId="10">'800063658'!$A:$D,'800063658'!$1:$5</definedName>
    <definedName name="_xlnm.Print_Titles" localSheetId="46">'800148387'!$A:$D,'800148387'!$1:$5</definedName>
    <definedName name="_xlnm.Print_Titles" localSheetId="45">'800216839'!$A:$D,'800216839'!$1:$5</definedName>
    <definedName name="_xlnm.Print_Titles" localSheetId="44">'800216929'!$A:$D,'800216929'!$1:$5</definedName>
    <definedName name="_xlnm.Print_Titles" localSheetId="20">'800217116'!$A:$D,'800217116'!$1:$5</definedName>
    <definedName name="_xlnm.Print_Titles" localSheetId="19">'800217211'!$A:$D,'800217211'!$1:$5</definedName>
    <definedName name="_xlnm.Print_Titles" localSheetId="23">'800217232'!$A:$D,'800217232'!$1:$5</definedName>
    <definedName name="_xlnm.Print_Titles" localSheetId="48">'800217239'!$A:$D,'800217239'!$1:$5</definedName>
    <definedName name="_xlnm.Print_Titles" localSheetId="25">'800217316'!$A:$D,'800217316'!$1:$5</definedName>
    <definedName name="_xlnm.Print_Titles" localSheetId="52">'800217339'!$A:$D,'800217339'!$1:$5</definedName>
    <definedName name="_xlnm.Print_Titles" localSheetId="51">'800217366'!$A:$D,'800217366'!$1:$5</definedName>
    <definedName name="_xlnm.Print_Titles" localSheetId="50">'800217381'!$A:$D,'800217381'!$1:$5</definedName>
    <definedName name="_xlnm.Print_Titles" localSheetId="28">'800218130'!$A:$D,'800218130'!$1:$5</definedName>
    <definedName name="_xlnm.Print_Titles" localSheetId="27">'800218138'!$A:$D,'800218138'!$1:$7</definedName>
    <definedName name="_xlnm.Print_Titles" localSheetId="30">'800218645'!$A:$D,'800218645'!$1:$7</definedName>
    <definedName name="_xlnm.Print_Titles" localSheetId="43">'800219576'!$A:$D,'800219576'!$1:$5</definedName>
    <definedName name="_xlnm.Print_Titles" localSheetId="16">'800219631'!$A:$D,'800219631'!$1:$5</definedName>
    <definedName name="_xlnm.Print_Titles" localSheetId="1">'800403645'!$A:$D,'800403645'!$1:$5</definedName>
    <definedName name="_xlnm.Print_Titles" localSheetId="61">'800404139'!$A:$D,'800404139'!$1:$7</definedName>
    <definedName name="_xlnm.Print_Titles" localSheetId="13">'800452215'!$A:$D,'800452215'!$1:$5</definedName>
    <definedName name="_xlnm.Print_Titles" localSheetId="39">'801025887'!$A:$D,'801025887'!$1:$5</definedName>
    <definedName name="_xlnm.Print_Titles" localSheetId="69">'801275175'!$A:$D,'801275175'!$1:$5</definedName>
    <definedName name="_xlnm.Print_Titles" localSheetId="96">'801291267'!$A:$D,'801291267'!$1:$5</definedName>
    <definedName name="_xlnm.Print_Titles" localSheetId="38">'801479004'!$A:$D,'801479004'!$1:$5</definedName>
    <definedName name="_xlnm.Print_Titles" localSheetId="57">'900248417'!$A:$D,'900248417'!$1:$5</definedName>
    <definedName name="_xlnm.Print_Titles" localSheetId="76">'900295954'!$A:$D,'900295954'!$1:$5</definedName>
    <definedName name="_xlnm.Print_Titles" localSheetId="42">'900516432'!$A:$D,'900516432'!$1:$5</definedName>
    <definedName name="_xlnm.Print_Titles" localSheetId="60">'900603420'!$A:$D,'900603420'!$1:$5</definedName>
    <definedName name="_xlnm.Print_Titles" localSheetId="59">'900603422'!$A:$D,'900603422'!$1:$5</definedName>
    <definedName name="_xlnm.Print_Titles" localSheetId="12">'900604086'!$A:$D,'900604086'!$1:$5</definedName>
    <definedName name="_xlnm.Print_Titles" localSheetId="37">'900610533'!$A:$D,'900610533'!$1:$7</definedName>
    <definedName name="_xlnm.Print_Titles" localSheetId="41">'900817489'!$A:$D,'900817489'!$1:$5</definedName>
    <definedName name="_xlnm.Print_Titles" localSheetId="95">'900959223'!$A:$D,'900959223'!$1:$7</definedName>
    <definedName name="_xlnm.Print_Titles" localSheetId="74">'901074543'!$A:$D,'901074543'!$1:$5</definedName>
    <definedName name="_xlnm.Print_Titles" localSheetId="36">'901094247'!$A:$D,'901094247'!$1:$7</definedName>
    <definedName name="_xlnm.Print_Titles" localSheetId="35">'901094249'!$A:$D,'901094249'!$1:$5</definedName>
    <definedName name="_xlnm.Print_Titles" localSheetId="34">'901109252'!$A:$D,'901109252'!$1:$7</definedName>
    <definedName name="_xlnm.Print_Titles" localSheetId="33">'901109253'!$A:$D,'901109253'!$1:$7</definedName>
    <definedName name="_xlnm.Print_Titles" localSheetId="94">'901192358'!$A:$D,'901192358'!$1:$7</definedName>
    <definedName name="_xlnm.Print_Titles" localSheetId="93">'901192480'!$A:$D,'901192480'!$1:$7</definedName>
    <definedName name="_xlnm.Print_Titles" localSheetId="92">'901192481'!$A:$D,'901192481'!$1:$7</definedName>
    <definedName name="_xlnm.Print_Titles" localSheetId="91">'901192483'!$A:$D,'901192483'!$1:$7</definedName>
    <definedName name="_xlnm.Print_Titles" localSheetId="90">'901197441'!$A:$D,'901197441'!$1:$7</definedName>
    <definedName name="_xlnm.Print_Titles" localSheetId="73">'901307713'!$A:$D,'901307713'!$1:$7</definedName>
    <definedName name="_xlnm.Print_Titles" localSheetId="56">'901363478'!$A:$D,'901363478'!$1:$5</definedName>
    <definedName name="_xlnm.Print_Titles" localSheetId="72">'901368041'!$A:$D,'901368041'!$1:$5</definedName>
    <definedName name="_xlnm.Print_Titles" localSheetId="11">'901374880'!$A:$D,'901374880'!$1:$5</definedName>
    <definedName name="_xlnm.Print_Titles" localSheetId="68">'901453922'!$A:$D,'901453922'!$1:$7</definedName>
    <definedName name="_xlnm.Print_Titles" localSheetId="67">'901453923'!$A:$D,'901453923'!$1:$7</definedName>
    <definedName name="_xlnm.Print_Titles" localSheetId="66">'901453924'!$A:$D,'901453924'!$1:$7</definedName>
    <definedName name="_xlnm.Print_Titles" localSheetId="65">'901453925'!$A:$D,'901453925'!$1:$7</definedName>
    <definedName name="_xlnm.Print_Titles" localSheetId="64">'901453926'!$A:$D,'901453926'!$1:$7</definedName>
    <definedName name="_xlnm.Print_Titles" localSheetId="63">'901460764'!$A:$D,'901460764'!$1:$5</definedName>
    <definedName name="_xlnm.Print_Titles" localSheetId="32">'901486465'!$A:$D,'901486465'!$1:$5</definedName>
    <definedName name="_xlnm.Print_Titles" localSheetId="89">'901560422'!$A:$D,'901560422'!$1:$5</definedName>
    <definedName name="_xlnm.Print_Titles" localSheetId="88">'901564026'!$A:$D,'901564026'!$1:$7</definedName>
    <definedName name="_xlnm.Print_Titles" localSheetId="87">'901564029'!$A:$D,'901564029'!$1:$5</definedName>
    <definedName name="_xlnm.Print_Titles" localSheetId="86">'901777019'!$A:$D,'901777019'!$1:$5</definedName>
    <definedName name="_xlnm.Print_Titles" localSheetId="85">'902124387'!$A:$D,'902124387'!$1:$5</definedName>
    <definedName name="_xlnm.Print_Titles" localSheetId="84">'902124390'!$A:$D,'902124390'!$1:$5</definedName>
    <definedName name="_xlnm.Print_Titles" localSheetId="83">'902124395'!$A:$D,'902124395'!$1:$5</definedName>
    <definedName name="_xlnm.Print_Titles" localSheetId="82">'902124396'!$A:$D,'902124396'!$1:$5</definedName>
    <definedName name="_xlnm.Print_Titles" localSheetId="81">'902124398'!$A:$D,'902124398'!$1:$5</definedName>
    <definedName name="_xlnm.Print_Titles" localSheetId="80">'902132965'!$A:$D,'902132965'!$1:$5</definedName>
    <definedName name="_xlnm.Print_Titles" localSheetId="79">'902132967'!$A:$D,'902132967'!$1:$5</definedName>
    <definedName name="_xlnm.Print_Titles" localSheetId="78">'902178838'!$A:$D,'902178838'!$1:$5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4" i="29" l="1"/>
  <c r="S52" i="29"/>
  <c r="S51" i="29"/>
  <c r="S50" i="29"/>
  <c r="T54" i="29"/>
  <c r="T51" i="29"/>
  <c r="T52" i="29" s="1"/>
  <c r="T50" i="29"/>
  <c r="K30" i="33"/>
  <c r="J28" i="33"/>
  <c r="J27" i="33"/>
  <c r="J26" i="33"/>
  <c r="K27" i="33"/>
  <c r="K28" i="33" s="1"/>
  <c r="K26" i="33"/>
  <c r="J21" i="33"/>
  <c r="J33" i="35"/>
  <c r="J31" i="35"/>
  <c r="J30" i="35"/>
  <c r="J29" i="35"/>
  <c r="K33" i="35"/>
  <c r="K30" i="35"/>
  <c r="K31" i="35" s="1"/>
  <c r="K29" i="35"/>
  <c r="J30" i="37"/>
  <c r="J28" i="37"/>
  <c r="J27" i="37"/>
  <c r="J26" i="37"/>
  <c r="K30" i="37"/>
  <c r="K27" i="37"/>
  <c r="K28" i="37" s="1"/>
  <c r="K26" i="37"/>
  <c r="J21" i="37"/>
  <c r="J51" i="39"/>
  <c r="J49" i="39"/>
  <c r="J48" i="39"/>
  <c r="J47" i="39"/>
  <c r="K51" i="39"/>
  <c r="K48" i="39"/>
  <c r="K49" i="39" s="1"/>
  <c r="K47" i="39"/>
  <c r="J42" i="39"/>
  <c r="J30" i="43"/>
  <c r="J28" i="43"/>
  <c r="J27" i="43"/>
  <c r="K30" i="43"/>
  <c r="K27" i="43"/>
  <c r="K28" i="43" s="1"/>
  <c r="K26" i="43"/>
  <c r="K21" i="43"/>
  <c r="J54" i="47"/>
  <c r="J52" i="47"/>
  <c r="J51" i="47"/>
  <c r="J50" i="47"/>
  <c r="S81" i="25" l="1"/>
  <c r="S79" i="25"/>
  <c r="S78" i="25"/>
  <c r="S77" i="25"/>
  <c r="T81" i="25"/>
  <c r="T78" i="25"/>
  <c r="T79" i="25" s="1"/>
  <c r="T77" i="25"/>
  <c r="S51" i="19"/>
  <c r="S49" i="19"/>
  <c r="S48" i="19"/>
  <c r="S47" i="19"/>
  <c r="T42" i="19"/>
  <c r="S70" i="17"/>
  <c r="S68" i="17"/>
  <c r="S67" i="17"/>
  <c r="S66" i="17"/>
  <c r="T61" i="17"/>
  <c r="S86" i="15" l="1"/>
  <c r="S84" i="15"/>
  <c r="S83" i="15"/>
  <c r="S82" i="15"/>
  <c r="T77" i="15"/>
  <c r="S86" i="13"/>
  <c r="S84" i="13"/>
  <c r="S83" i="13"/>
  <c r="S82" i="13"/>
  <c r="T77" i="13"/>
  <c r="T78" i="13"/>
  <c r="T79" i="13"/>
  <c r="S93" i="11"/>
  <c r="S91" i="11"/>
  <c r="S90" i="11"/>
  <c r="S89" i="11"/>
  <c r="T84" i="11"/>
  <c r="T85" i="11"/>
  <c r="S105" i="9"/>
  <c r="S103" i="9"/>
  <c r="S102" i="9"/>
  <c r="S101" i="9"/>
  <c r="T96" i="9"/>
  <c r="T97" i="9"/>
  <c r="T98" i="9"/>
  <c r="S86" i="7"/>
  <c r="S84" i="7"/>
  <c r="S83" i="7"/>
  <c r="S82" i="7"/>
  <c r="T77" i="7"/>
  <c r="S230" i="5"/>
  <c r="S228" i="5"/>
  <c r="S227" i="5"/>
  <c r="S226" i="5"/>
  <c r="T221" i="5"/>
  <c r="K45" i="47" l="1"/>
  <c r="J30" i="45"/>
  <c r="J29" i="45"/>
  <c r="J28" i="45"/>
  <c r="J27" i="45"/>
  <c r="J26" i="45"/>
  <c r="J21" i="45"/>
  <c r="J22" i="45" s="1"/>
  <c r="I22" i="45" s="1"/>
  <c r="J18" i="45"/>
  <c r="J20" i="45" s="1"/>
  <c r="I20" i="45" s="1"/>
  <c r="J13" i="45"/>
  <c r="J14" i="45" s="1"/>
  <c r="I14" i="45" s="1"/>
  <c r="J8" i="45"/>
  <c r="J11" i="45" s="1"/>
  <c r="I11" i="45" s="1"/>
  <c r="J23" i="45" l="1"/>
  <c r="I23" i="45" s="1"/>
  <c r="J15" i="45"/>
  <c r="I15" i="45" s="1"/>
  <c r="J19" i="45"/>
  <c r="I19" i="45" s="1"/>
  <c r="J31" i="45"/>
  <c r="I31" i="45" s="1"/>
  <c r="J9" i="45"/>
  <c r="I9" i="45" s="1"/>
  <c r="J16" i="45"/>
  <c r="I16" i="45" s="1"/>
  <c r="J24" i="45"/>
  <c r="I24" i="45" s="1"/>
  <c r="J10" i="45"/>
  <c r="I10" i="45" s="1"/>
  <c r="K50" i="47"/>
  <c r="K51" i="47"/>
  <c r="T66" i="17"/>
  <c r="T68" i="17" s="1"/>
  <c r="T70" i="17" s="1"/>
  <c r="T83" i="15"/>
  <c r="T82" i="15"/>
  <c r="T84" i="15" s="1"/>
  <c r="T86" i="15" s="1"/>
  <c r="T89" i="11"/>
  <c r="J32" i="45" l="1"/>
  <c r="I32" i="45" s="1"/>
  <c r="T47" i="19"/>
  <c r="T48" i="19" s="1"/>
  <c r="T67" i="17"/>
  <c r="T82" i="13"/>
  <c r="T83" i="13" s="1"/>
  <c r="T84" i="13" s="1"/>
  <c r="T86" i="13" s="1"/>
  <c r="T90" i="11"/>
  <c r="T91" i="11" s="1"/>
  <c r="T93" i="11" s="1"/>
  <c r="T82" i="7"/>
  <c r="T83" i="7" s="1"/>
  <c r="T226" i="5"/>
  <c r="T227" i="5" s="1"/>
  <c r="T228" i="5" s="1"/>
  <c r="T230" i="5" s="1"/>
  <c r="K52" i="47"/>
  <c r="K54" i="47" s="1"/>
  <c r="T101" i="9"/>
  <c r="T102" i="9" s="1"/>
  <c r="J33" i="45" l="1"/>
  <c r="T49" i="19"/>
  <c r="T51" i="19" s="1"/>
  <c r="T84" i="7"/>
  <c r="T86" i="7" s="1"/>
  <c r="T103" i="9"/>
  <c r="T105" i="9" s="1"/>
  <c r="I33" i="45" l="1"/>
  <c r="J35" i="45"/>
  <c r="I35" i="45" s="1"/>
  <c r="T225" i="5"/>
  <c r="T224" i="5"/>
  <c r="T223" i="5"/>
  <c r="T222" i="5"/>
  <c r="T220" i="5"/>
  <c r="T218" i="5"/>
  <c r="T217" i="5"/>
  <c r="T216" i="5"/>
  <c r="T215" i="5"/>
  <c r="T214" i="5"/>
  <c r="T213" i="5"/>
  <c r="T212" i="5"/>
  <c r="T211" i="5"/>
  <c r="T210" i="5"/>
  <c r="T209" i="5"/>
  <c r="T208" i="5"/>
  <c r="T207" i="5"/>
  <c r="T206" i="5"/>
  <c r="T205" i="5"/>
  <c r="T204" i="5"/>
  <c r="T203" i="5"/>
  <c r="T202" i="5"/>
  <c r="T201" i="5"/>
  <c r="T200" i="5"/>
  <c r="T199" i="5"/>
  <c r="T198" i="5"/>
  <c r="T197" i="5"/>
  <c r="T196" i="5"/>
  <c r="T195" i="5"/>
  <c r="T194" i="5"/>
  <c r="T193" i="5"/>
  <c r="T191" i="5"/>
  <c r="T190" i="5"/>
  <c r="T189" i="5"/>
  <c r="T188" i="5"/>
  <c r="T187" i="5"/>
  <c r="T186" i="5"/>
  <c r="T185" i="5"/>
  <c r="T184" i="5"/>
  <c r="T183" i="5"/>
  <c r="T182" i="5"/>
  <c r="T181" i="5"/>
  <c r="T180" i="5"/>
  <c r="T179" i="5"/>
  <c r="T178" i="5"/>
  <c r="T177" i="5"/>
  <c r="T176" i="5"/>
  <c r="T175" i="5"/>
  <c r="T174" i="5"/>
  <c r="T173" i="5"/>
  <c r="T172" i="5"/>
  <c r="T171" i="5"/>
  <c r="T170" i="5"/>
  <c r="T169" i="5"/>
  <c r="T168" i="5"/>
  <c r="T167" i="5"/>
  <c r="T166" i="5"/>
  <c r="T165" i="5"/>
  <c r="T164" i="5"/>
  <c r="T163" i="5"/>
  <c r="T162" i="5"/>
  <c r="T161" i="5"/>
  <c r="T160" i="5"/>
  <c r="T159" i="5"/>
  <c r="T158" i="5"/>
  <c r="T157" i="5"/>
  <c r="T156" i="5"/>
  <c r="T155" i="5"/>
  <c r="T154" i="5"/>
  <c r="T153" i="5"/>
  <c r="T152" i="5"/>
  <c r="T151" i="5"/>
  <c r="T150" i="5"/>
  <c r="T149" i="5"/>
  <c r="T148" i="5"/>
  <c r="T147" i="5"/>
  <c r="T146" i="5"/>
  <c r="T145" i="5"/>
  <c r="T144" i="5"/>
  <c r="T142" i="5"/>
  <c r="T141" i="5"/>
  <c r="T140" i="5"/>
  <c r="T139" i="5"/>
  <c r="T138" i="5"/>
  <c r="T137" i="5"/>
  <c r="T136" i="5"/>
  <c r="T135" i="5"/>
  <c r="T134" i="5"/>
  <c r="T133" i="5"/>
  <c r="T132" i="5"/>
  <c r="T131" i="5"/>
  <c r="T130" i="5"/>
  <c r="T129" i="5"/>
  <c r="T128" i="5"/>
  <c r="T127" i="5"/>
  <c r="T126" i="5"/>
  <c r="T125" i="5"/>
  <c r="T124" i="5"/>
  <c r="T123" i="5"/>
  <c r="T122" i="5"/>
  <c r="T121" i="5"/>
  <c r="T120" i="5"/>
  <c r="T119" i="5"/>
  <c r="T118" i="5"/>
  <c r="T117" i="5"/>
  <c r="T116" i="5"/>
  <c r="T115" i="5"/>
  <c r="T114" i="5"/>
  <c r="T113" i="5"/>
  <c r="T112" i="5"/>
  <c r="T111" i="5"/>
  <c r="T110" i="5"/>
  <c r="T109" i="5"/>
  <c r="T108" i="5"/>
  <c r="T107" i="5"/>
  <c r="T106" i="5"/>
  <c r="T105" i="5"/>
  <c r="T104" i="5"/>
  <c r="T103" i="5"/>
  <c r="T102" i="5"/>
  <c r="T101" i="5"/>
  <c r="T100" i="5"/>
  <c r="T99" i="5"/>
  <c r="T98" i="5"/>
  <c r="T97" i="5"/>
  <c r="T96" i="5"/>
  <c r="T95" i="5"/>
  <c r="T94" i="5"/>
  <c r="T93" i="5"/>
  <c r="T92" i="5"/>
  <c r="T91" i="5"/>
  <c r="T90" i="5"/>
  <c r="T89" i="5"/>
  <c r="T88" i="5"/>
  <c r="T87" i="5"/>
  <c r="T86" i="5"/>
  <c r="T85" i="5"/>
  <c r="T84" i="5"/>
  <c r="T83" i="5"/>
  <c r="T82" i="5"/>
  <c r="T81" i="5"/>
  <c r="T80" i="5"/>
  <c r="T79" i="5"/>
  <c r="T78" i="5"/>
  <c r="T77" i="5"/>
  <c r="T76" i="5"/>
  <c r="T75" i="5"/>
  <c r="T74" i="5"/>
  <c r="T73" i="5"/>
  <c r="T72" i="5"/>
  <c r="T71" i="5"/>
  <c r="T70" i="5"/>
  <c r="T69" i="5"/>
  <c r="T68" i="5"/>
  <c r="T66" i="5"/>
  <c r="T65" i="5"/>
  <c r="T64" i="5"/>
  <c r="T63" i="5"/>
  <c r="T62" i="5"/>
  <c r="T61" i="5"/>
  <c r="T60" i="5"/>
  <c r="T59" i="5"/>
  <c r="T58" i="5"/>
  <c r="T57" i="5"/>
  <c r="T56" i="5"/>
  <c r="T55" i="5"/>
  <c r="T54" i="5"/>
  <c r="T53" i="5"/>
  <c r="T52" i="5"/>
  <c r="T51" i="5"/>
  <c r="T50" i="5"/>
  <c r="T49" i="5"/>
  <c r="T48" i="5"/>
  <c r="T47" i="5"/>
  <c r="T46" i="5"/>
  <c r="T45" i="5"/>
  <c r="T44" i="5"/>
  <c r="T43" i="5"/>
  <c r="T42" i="5"/>
  <c r="T41" i="5"/>
  <c r="T40" i="5"/>
  <c r="T39" i="5"/>
  <c r="T38" i="5"/>
  <c r="T37" i="5"/>
  <c r="T36" i="5"/>
  <c r="T35" i="5"/>
  <c r="T34" i="5"/>
  <c r="T33" i="5"/>
  <c r="T32" i="5"/>
  <c r="T31" i="5"/>
  <c r="T30" i="5"/>
  <c r="T29" i="5"/>
  <c r="T28" i="5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1" i="5"/>
  <c r="T10" i="5"/>
  <c r="T9" i="5"/>
  <c r="T8" i="5"/>
  <c r="J21" i="3" l="1"/>
  <c r="J19" i="3"/>
  <c r="J18" i="3"/>
  <c r="J17" i="3"/>
  <c r="J16" i="3"/>
  <c r="J14" i="3"/>
  <c r="J13" i="3"/>
  <c r="J12" i="3"/>
  <c r="J11" i="3"/>
  <c r="J10" i="3"/>
  <c r="J9" i="3"/>
  <c r="J8" i="3"/>
  <c r="T81" i="7"/>
  <c r="T80" i="7"/>
  <c r="T79" i="7"/>
  <c r="T78" i="7"/>
  <c r="T76" i="7"/>
  <c r="T74" i="7"/>
  <c r="T73" i="7"/>
  <c r="T72" i="7"/>
  <c r="T71" i="7"/>
  <c r="T70" i="7"/>
  <c r="T69" i="7"/>
  <c r="T68" i="7"/>
  <c r="T67" i="7"/>
  <c r="T66" i="7"/>
  <c r="T64" i="7"/>
  <c r="T63" i="7"/>
  <c r="T62" i="7"/>
  <c r="T61" i="7"/>
  <c r="T60" i="7"/>
  <c r="T59" i="7"/>
  <c r="T58" i="7"/>
  <c r="T56" i="7"/>
  <c r="T55" i="7"/>
  <c r="T54" i="7"/>
  <c r="T53" i="7"/>
  <c r="T52" i="7"/>
  <c r="T51" i="7"/>
  <c r="T50" i="7"/>
  <c r="T49" i="7"/>
  <c r="T48" i="7"/>
  <c r="T47" i="7"/>
  <c r="T46" i="7"/>
  <c r="T45" i="7"/>
  <c r="T44" i="7"/>
  <c r="T43" i="7"/>
  <c r="T42" i="7"/>
  <c r="T41" i="7"/>
  <c r="T40" i="7"/>
  <c r="T39" i="7"/>
  <c r="T38" i="7"/>
  <c r="T37" i="7"/>
  <c r="T36" i="7"/>
  <c r="T35" i="7"/>
  <c r="T34" i="7"/>
  <c r="T32" i="7"/>
  <c r="T31" i="7"/>
  <c r="T30" i="7"/>
  <c r="T29" i="7"/>
  <c r="T28" i="7"/>
  <c r="T27" i="7"/>
  <c r="T26" i="7"/>
  <c r="T25" i="7"/>
  <c r="T24" i="7"/>
  <c r="T23" i="7"/>
  <c r="T22" i="7"/>
  <c r="T21" i="7"/>
  <c r="T20" i="7"/>
  <c r="T19" i="7"/>
  <c r="T18" i="7"/>
  <c r="T17" i="7"/>
  <c r="T16" i="7"/>
  <c r="T15" i="7"/>
  <c r="T14" i="7"/>
  <c r="T13" i="7"/>
  <c r="T12" i="7"/>
  <c r="T11" i="7"/>
  <c r="T10" i="7"/>
  <c r="T9" i="7"/>
  <c r="T8" i="7"/>
  <c r="T100" i="9"/>
  <c r="T99" i="9"/>
  <c r="T95" i="9"/>
  <c r="T93" i="9"/>
  <c r="T92" i="9"/>
  <c r="T91" i="9"/>
  <c r="T90" i="9"/>
  <c r="T89" i="9"/>
  <c r="T88" i="9"/>
  <c r="T87" i="9"/>
  <c r="T86" i="9"/>
  <c r="T85" i="9"/>
  <c r="T84" i="9"/>
  <c r="T83" i="9"/>
  <c r="T81" i="9"/>
  <c r="T80" i="9"/>
  <c r="T79" i="9"/>
  <c r="T78" i="9"/>
  <c r="T77" i="9"/>
  <c r="T76" i="9"/>
  <c r="T75" i="9"/>
  <c r="T74" i="9"/>
  <c r="T73" i="9"/>
  <c r="T72" i="9"/>
  <c r="T71" i="9"/>
  <c r="T70" i="9"/>
  <c r="T69" i="9"/>
  <c r="T68" i="9"/>
  <c r="T67" i="9"/>
  <c r="T66" i="9"/>
  <c r="T64" i="9"/>
  <c r="T63" i="9"/>
  <c r="T62" i="9"/>
  <c r="T61" i="9"/>
  <c r="T60" i="9"/>
  <c r="T59" i="9"/>
  <c r="T58" i="9"/>
  <c r="T57" i="9"/>
  <c r="T56" i="9"/>
  <c r="T55" i="9"/>
  <c r="T54" i="9"/>
  <c r="T53" i="9"/>
  <c r="T52" i="9"/>
  <c r="T51" i="9"/>
  <c r="T50" i="9"/>
  <c r="T49" i="9"/>
  <c r="T48" i="9"/>
  <c r="T47" i="9"/>
  <c r="T46" i="9"/>
  <c r="T45" i="9"/>
  <c r="T44" i="9"/>
  <c r="T43" i="9"/>
  <c r="T42" i="9"/>
  <c r="T41" i="9"/>
  <c r="T40" i="9"/>
  <c r="T39" i="9"/>
  <c r="T37" i="9"/>
  <c r="T36" i="9"/>
  <c r="T35" i="9"/>
  <c r="T34" i="9"/>
  <c r="T33" i="9"/>
  <c r="T32" i="9"/>
  <c r="T31" i="9"/>
  <c r="T30" i="9"/>
  <c r="T29" i="9"/>
  <c r="T28" i="9"/>
  <c r="T27" i="9"/>
  <c r="T26" i="9"/>
  <c r="T25" i="9"/>
  <c r="T24" i="9"/>
  <c r="T23" i="9"/>
  <c r="T22" i="9"/>
  <c r="T21" i="9"/>
  <c r="T20" i="9"/>
  <c r="T19" i="9"/>
  <c r="T18" i="9"/>
  <c r="T17" i="9"/>
  <c r="T16" i="9"/>
  <c r="T15" i="9"/>
  <c r="T14" i="9"/>
  <c r="T13" i="9"/>
  <c r="T11" i="9"/>
  <c r="T10" i="9"/>
  <c r="T9" i="9"/>
  <c r="T8" i="9"/>
  <c r="T88" i="11"/>
  <c r="T87" i="11"/>
  <c r="T86" i="11"/>
  <c r="T83" i="11"/>
  <c r="T81" i="11"/>
  <c r="T80" i="11"/>
  <c r="T79" i="11"/>
  <c r="T78" i="11"/>
  <c r="T77" i="11"/>
  <c r="T76" i="11"/>
  <c r="T75" i="11"/>
  <c r="T74" i="11"/>
  <c r="T73" i="11"/>
  <c r="T72" i="11"/>
  <c r="T71" i="11"/>
  <c r="T69" i="11"/>
  <c r="T68" i="11"/>
  <c r="T67" i="11"/>
  <c r="T66" i="11"/>
  <c r="T65" i="11"/>
  <c r="T64" i="11"/>
  <c r="T63" i="11"/>
  <c r="T62" i="11"/>
  <c r="T61" i="11"/>
  <c r="T60" i="11"/>
  <c r="T58" i="11"/>
  <c r="T57" i="11"/>
  <c r="T56" i="11"/>
  <c r="T55" i="11"/>
  <c r="T54" i="11"/>
  <c r="T53" i="11"/>
  <c r="T52" i="11"/>
  <c r="T51" i="11"/>
  <c r="T50" i="11"/>
  <c r="T49" i="11"/>
  <c r="T48" i="11"/>
  <c r="T47" i="11"/>
  <c r="T46" i="11"/>
  <c r="T45" i="11"/>
  <c r="T44" i="11"/>
  <c r="T43" i="11"/>
  <c r="T42" i="11"/>
  <c r="T41" i="11"/>
  <c r="T40" i="11"/>
  <c r="T39" i="11"/>
  <c r="T37" i="11"/>
  <c r="T36" i="11"/>
  <c r="T35" i="11"/>
  <c r="T34" i="11"/>
  <c r="T33" i="11"/>
  <c r="T32" i="11"/>
  <c r="T31" i="11"/>
  <c r="T30" i="11"/>
  <c r="T29" i="11"/>
  <c r="T28" i="11"/>
  <c r="T27" i="11"/>
  <c r="T26" i="11"/>
  <c r="T25" i="11"/>
  <c r="T24" i="11"/>
  <c r="T23" i="11"/>
  <c r="T22" i="11"/>
  <c r="T21" i="11"/>
  <c r="T20" i="11"/>
  <c r="T19" i="11"/>
  <c r="T18" i="11"/>
  <c r="T17" i="11"/>
  <c r="T16" i="11"/>
  <c r="T15" i="11"/>
  <c r="T14" i="11"/>
  <c r="T13" i="11"/>
  <c r="T11" i="11"/>
  <c r="T10" i="11"/>
  <c r="T9" i="11"/>
  <c r="T8" i="11"/>
  <c r="T81" i="13"/>
  <c r="T80" i="13"/>
  <c r="T76" i="13"/>
  <c r="T74" i="13"/>
  <c r="T73" i="13"/>
  <c r="T72" i="13"/>
  <c r="T71" i="13"/>
  <c r="T70" i="13"/>
  <c r="T69" i="13"/>
  <c r="T68" i="13"/>
  <c r="T67" i="13"/>
  <c r="T66" i="13"/>
  <c r="T65" i="13"/>
  <c r="T63" i="13"/>
  <c r="T62" i="13"/>
  <c r="T61" i="13"/>
  <c r="T60" i="13"/>
  <c r="T59" i="13"/>
  <c r="T58" i="13"/>
  <c r="T57" i="13"/>
  <c r="T56" i="13"/>
  <c r="T55" i="13"/>
  <c r="T54" i="13"/>
  <c r="T52" i="13"/>
  <c r="T51" i="13"/>
  <c r="T50" i="13"/>
  <c r="T49" i="13"/>
  <c r="T48" i="13"/>
  <c r="T47" i="13"/>
  <c r="T46" i="13"/>
  <c r="T45" i="13"/>
  <c r="T44" i="13"/>
  <c r="T43" i="13"/>
  <c r="T42" i="13"/>
  <c r="T41" i="13"/>
  <c r="T40" i="13"/>
  <c r="T39" i="13"/>
  <c r="T38" i="13"/>
  <c r="T37" i="13"/>
  <c r="T36" i="13"/>
  <c r="T35" i="13"/>
  <c r="T34" i="13"/>
  <c r="T32" i="13"/>
  <c r="T31" i="13"/>
  <c r="T30" i="13"/>
  <c r="T29" i="13"/>
  <c r="T28" i="13"/>
  <c r="T27" i="13"/>
  <c r="T26" i="13"/>
  <c r="T25" i="13"/>
  <c r="T24" i="13"/>
  <c r="T23" i="13"/>
  <c r="T22" i="13"/>
  <c r="T21" i="13"/>
  <c r="T20" i="13"/>
  <c r="T19" i="13"/>
  <c r="T18" i="13"/>
  <c r="T17" i="13"/>
  <c r="T16" i="13"/>
  <c r="T15" i="13"/>
  <c r="T14" i="13"/>
  <c r="T13" i="13"/>
  <c r="T12" i="13"/>
  <c r="T11" i="13"/>
  <c r="T10" i="13"/>
  <c r="T9" i="13"/>
  <c r="T8" i="13"/>
  <c r="T81" i="15"/>
  <c r="T80" i="15"/>
  <c r="T79" i="15"/>
  <c r="T78" i="15"/>
  <c r="T76" i="15"/>
  <c r="T74" i="15"/>
  <c r="T73" i="15"/>
  <c r="T72" i="15"/>
  <c r="T71" i="15"/>
  <c r="T70" i="15"/>
  <c r="T69" i="15"/>
  <c r="T68" i="15"/>
  <c r="T67" i="15"/>
  <c r="T66" i="15"/>
  <c r="T65" i="15"/>
  <c r="T64" i="15"/>
  <c r="T62" i="15"/>
  <c r="T61" i="15"/>
  <c r="T60" i="15"/>
  <c r="T59" i="15"/>
  <c r="T58" i="15"/>
  <c r="T57" i="15"/>
  <c r="T56" i="15"/>
  <c r="T55" i="15"/>
  <c r="T54" i="15"/>
  <c r="T53" i="15"/>
  <c r="T51" i="15"/>
  <c r="T50" i="15"/>
  <c r="T49" i="15"/>
  <c r="T48" i="15"/>
  <c r="T47" i="15"/>
  <c r="T46" i="15"/>
  <c r="T45" i="15"/>
  <c r="T44" i="15"/>
  <c r="T43" i="15"/>
  <c r="T42" i="15"/>
  <c r="T41" i="15"/>
  <c r="T40" i="15"/>
  <c r="T39" i="15"/>
  <c r="T38" i="15"/>
  <c r="T37" i="15"/>
  <c r="T36" i="15"/>
  <c r="T35" i="15"/>
  <c r="T34" i="15"/>
  <c r="T33" i="15"/>
  <c r="T32" i="15"/>
  <c r="T31" i="15"/>
  <c r="T30" i="15"/>
  <c r="T29" i="15"/>
  <c r="T28" i="15"/>
  <c r="T26" i="15"/>
  <c r="T25" i="15"/>
  <c r="T24" i="15"/>
  <c r="T23" i="15"/>
  <c r="T22" i="15"/>
  <c r="T21" i="15"/>
  <c r="T20" i="15"/>
  <c r="T19" i="15"/>
  <c r="T18" i="15"/>
  <c r="T17" i="15"/>
  <c r="T16" i="15"/>
  <c r="T15" i="15"/>
  <c r="T14" i="15"/>
  <c r="T13" i="15"/>
  <c r="T12" i="15"/>
  <c r="T11" i="15"/>
  <c r="T10" i="15"/>
  <c r="T9" i="15"/>
  <c r="T8" i="15"/>
  <c r="T65" i="17"/>
  <c r="T64" i="17"/>
  <c r="T63" i="17"/>
  <c r="T62" i="17"/>
  <c r="T60" i="17"/>
  <c r="T58" i="17"/>
  <c r="T57" i="17"/>
  <c r="T56" i="17"/>
  <c r="T55" i="17"/>
  <c r="T54" i="17"/>
  <c r="T53" i="17"/>
  <c r="T52" i="17"/>
  <c r="T51" i="17"/>
  <c r="T50" i="17"/>
  <c r="T49" i="17"/>
  <c r="T48" i="17"/>
  <c r="T46" i="17"/>
  <c r="T45" i="17"/>
  <c r="T44" i="17"/>
  <c r="T43" i="17"/>
  <c r="T42" i="17"/>
  <c r="T41" i="17"/>
  <c r="T40" i="17"/>
  <c r="T38" i="17"/>
  <c r="T37" i="17"/>
  <c r="T36" i="17"/>
  <c r="T35" i="17"/>
  <c r="T34" i="17"/>
  <c r="T33" i="17"/>
  <c r="T32" i="17"/>
  <c r="T31" i="17"/>
  <c r="T30" i="17"/>
  <c r="T29" i="17"/>
  <c r="T28" i="17"/>
  <c r="T27" i="17"/>
  <c r="T26" i="17"/>
  <c r="T25" i="17"/>
  <c r="T23" i="17"/>
  <c r="T22" i="17"/>
  <c r="T21" i="17"/>
  <c r="T20" i="17"/>
  <c r="T19" i="17"/>
  <c r="T18" i="17"/>
  <c r="T17" i="17"/>
  <c r="T16" i="17"/>
  <c r="T15" i="17"/>
  <c r="T14" i="17"/>
  <c r="T13" i="17"/>
  <c r="T12" i="17"/>
  <c r="T11" i="17"/>
  <c r="T10" i="17"/>
  <c r="T9" i="17"/>
  <c r="T8" i="17"/>
  <c r="T46" i="19"/>
  <c r="T45" i="19"/>
  <c r="T44" i="19"/>
  <c r="T43" i="19"/>
  <c r="T41" i="19"/>
  <c r="T39" i="19"/>
  <c r="T38" i="19"/>
  <c r="T37" i="19"/>
  <c r="T36" i="19"/>
  <c r="T35" i="19"/>
  <c r="T34" i="19"/>
  <c r="T33" i="19"/>
  <c r="T31" i="19"/>
  <c r="T30" i="19"/>
  <c r="T29" i="19"/>
  <c r="T28" i="19"/>
  <c r="T26" i="19"/>
  <c r="T25" i="19"/>
  <c r="T24" i="19"/>
  <c r="T23" i="19"/>
  <c r="T22" i="19"/>
  <c r="T21" i="19"/>
  <c r="T20" i="19"/>
  <c r="T19" i="19"/>
  <c r="T18" i="19"/>
  <c r="T17" i="19"/>
  <c r="T16" i="19"/>
  <c r="T15" i="19"/>
  <c r="T14" i="19"/>
  <c r="T13" i="19"/>
  <c r="T12" i="19"/>
  <c r="T11" i="19"/>
  <c r="T10" i="19"/>
  <c r="T9" i="19"/>
  <c r="T8" i="19"/>
  <c r="T76" i="25"/>
  <c r="T75" i="25"/>
  <c r="T74" i="25"/>
  <c r="T73" i="25"/>
  <c r="T72" i="25"/>
  <c r="T71" i="25"/>
  <c r="T69" i="25"/>
  <c r="T68" i="25"/>
  <c r="T67" i="25"/>
  <c r="T66" i="25"/>
  <c r="T65" i="25"/>
  <c r="T64" i="25"/>
  <c r="T63" i="25"/>
  <c r="T62" i="25"/>
  <c r="T61" i="25"/>
  <c r="T59" i="25"/>
  <c r="T58" i="25"/>
  <c r="T57" i="25"/>
  <c r="T56" i="25"/>
  <c r="T55" i="25"/>
  <c r="T54" i="25"/>
  <c r="T53" i="25"/>
  <c r="T52" i="25"/>
  <c r="T51" i="25"/>
  <c r="T50" i="25"/>
  <c r="T49" i="25"/>
  <c r="T48" i="25"/>
  <c r="T47" i="25"/>
  <c r="T45" i="25"/>
  <c r="T44" i="25"/>
  <c r="T43" i="25"/>
  <c r="T42" i="25"/>
  <c r="T41" i="25"/>
  <c r="T40" i="25"/>
  <c r="T39" i="25"/>
  <c r="T38" i="25"/>
  <c r="T37" i="25"/>
  <c r="T36" i="25"/>
  <c r="T35" i="25"/>
  <c r="T34" i="25"/>
  <c r="T33" i="25"/>
  <c r="T32" i="25"/>
  <c r="T30" i="25"/>
  <c r="T29" i="25"/>
  <c r="T28" i="25"/>
  <c r="T27" i="25"/>
  <c r="T26" i="25"/>
  <c r="T25" i="25"/>
  <c r="T24" i="25"/>
  <c r="T23" i="25"/>
  <c r="T22" i="25"/>
  <c r="T21" i="25"/>
  <c r="T20" i="25"/>
  <c r="T19" i="25"/>
  <c r="T18" i="25"/>
  <c r="T17" i="25"/>
  <c r="T16" i="25"/>
  <c r="T15" i="25"/>
  <c r="T14" i="25"/>
  <c r="T13" i="25"/>
  <c r="T12" i="25"/>
  <c r="T11" i="25"/>
  <c r="T10" i="25"/>
  <c r="T9" i="25"/>
  <c r="T8" i="25"/>
  <c r="T49" i="29"/>
  <c r="T48" i="29"/>
  <c r="T47" i="29"/>
  <c r="T46" i="29"/>
  <c r="T45" i="29"/>
  <c r="T44" i="29"/>
  <c r="T42" i="29"/>
  <c r="T41" i="29"/>
  <c r="T40" i="29"/>
  <c r="T39" i="29"/>
  <c r="T38" i="29"/>
  <c r="T37" i="29"/>
  <c r="T36" i="29"/>
  <c r="T35" i="29"/>
  <c r="T34" i="29"/>
  <c r="T33" i="29"/>
  <c r="T31" i="29"/>
  <c r="T30" i="29"/>
  <c r="T29" i="29"/>
  <c r="T28" i="29"/>
  <c r="T27" i="29"/>
  <c r="T26" i="29"/>
  <c r="T25" i="29"/>
  <c r="T24" i="29"/>
  <c r="T23" i="29"/>
  <c r="T22" i="29"/>
  <c r="T20" i="29"/>
  <c r="T19" i="29"/>
  <c r="T18" i="29"/>
  <c r="T17" i="29"/>
  <c r="T16" i="29"/>
  <c r="T15" i="29"/>
  <c r="T14" i="29"/>
  <c r="T13" i="29"/>
  <c r="T12" i="29"/>
  <c r="T11" i="29"/>
  <c r="T10" i="29"/>
  <c r="T9" i="29"/>
  <c r="T8" i="29"/>
  <c r="K25" i="33"/>
  <c r="K24" i="33"/>
  <c r="K23" i="33"/>
  <c r="K22" i="33"/>
  <c r="K21" i="33"/>
  <c r="K19" i="33"/>
  <c r="K18" i="33"/>
  <c r="K17" i="33"/>
  <c r="K16" i="33"/>
  <c r="K14" i="33"/>
  <c r="K13" i="33"/>
  <c r="K12" i="33"/>
  <c r="K11" i="33"/>
  <c r="K10" i="33"/>
  <c r="K9" i="33"/>
  <c r="K8" i="33"/>
  <c r="K28" i="35"/>
  <c r="K27" i="35"/>
  <c r="K26" i="35"/>
  <c r="K25" i="35"/>
  <c r="K23" i="35"/>
  <c r="K22" i="35"/>
  <c r="K21" i="35"/>
  <c r="K20" i="35"/>
  <c r="K18" i="35"/>
  <c r="K17" i="35"/>
  <c r="K16" i="35"/>
  <c r="K15" i="35"/>
  <c r="K14" i="35"/>
  <c r="K13" i="35"/>
  <c r="K12" i="35"/>
  <c r="K11" i="35"/>
  <c r="K10" i="35"/>
  <c r="K9" i="35"/>
  <c r="K8" i="35"/>
  <c r="K25" i="37"/>
  <c r="K24" i="37"/>
  <c r="K23" i="37"/>
  <c r="K22" i="37"/>
  <c r="K21" i="37"/>
  <c r="K19" i="37"/>
  <c r="K18" i="37"/>
  <c r="K17" i="37"/>
  <c r="K16" i="37"/>
  <c r="K14" i="37"/>
  <c r="K13" i="37"/>
  <c r="K12" i="37"/>
  <c r="K11" i="37"/>
  <c r="K10" i="37"/>
  <c r="K9" i="37"/>
  <c r="K8" i="37"/>
  <c r="K46" i="39"/>
  <c r="K45" i="39"/>
  <c r="K44" i="39"/>
  <c r="K43" i="39"/>
  <c r="K42" i="39"/>
  <c r="K41" i="39"/>
  <c r="K39" i="39"/>
  <c r="K38" i="39"/>
  <c r="K37" i="39"/>
  <c r="K36" i="39"/>
  <c r="K35" i="39"/>
  <c r="K34" i="39"/>
  <c r="K33" i="39"/>
  <c r="K32" i="39"/>
  <c r="K31" i="39"/>
  <c r="K29" i="39"/>
  <c r="K28" i="39"/>
  <c r="K27" i="39"/>
  <c r="K26" i="39"/>
  <c r="K25" i="39"/>
  <c r="K24" i="39"/>
  <c r="K23" i="39"/>
  <c r="K22" i="39"/>
  <c r="K20" i="39"/>
  <c r="K19" i="39"/>
  <c r="K18" i="39"/>
  <c r="K17" i="39"/>
  <c r="K16" i="39"/>
  <c r="K15" i="39"/>
  <c r="K14" i="39"/>
  <c r="K13" i="39"/>
  <c r="K12" i="39"/>
  <c r="K11" i="39"/>
  <c r="K10" i="39"/>
  <c r="K9" i="39"/>
  <c r="K8" i="39"/>
  <c r="K18" i="41"/>
  <c r="K16" i="41"/>
  <c r="K15" i="41"/>
  <c r="K14" i="41"/>
  <c r="K13" i="41"/>
  <c r="K11" i="41"/>
  <c r="K10" i="41"/>
  <c r="K9" i="41"/>
  <c r="K8" i="41"/>
  <c r="K25" i="43"/>
  <c r="K24" i="43"/>
  <c r="K23" i="43"/>
  <c r="K22" i="43"/>
  <c r="K19" i="43"/>
  <c r="K18" i="43"/>
  <c r="K17" i="43"/>
  <c r="K16" i="43"/>
  <c r="K14" i="43"/>
  <c r="K13" i="43"/>
  <c r="K12" i="43"/>
  <c r="K11" i="43"/>
  <c r="K10" i="43"/>
  <c r="K9" i="43"/>
  <c r="K8" i="43"/>
  <c r="K49" i="47"/>
  <c r="K48" i="47"/>
  <c r="K47" i="47"/>
  <c r="K46" i="47"/>
  <c r="K44" i="47"/>
  <c r="K42" i="47"/>
  <c r="K41" i="47"/>
  <c r="K40" i="47"/>
  <c r="K39" i="47"/>
  <c r="K38" i="47"/>
  <c r="K37" i="47"/>
  <c r="K36" i="47"/>
  <c r="K35" i="47"/>
  <c r="K34" i="47"/>
  <c r="K32" i="47"/>
  <c r="K31" i="47"/>
  <c r="K30" i="47"/>
  <c r="K29" i="47"/>
  <c r="K28" i="47"/>
  <c r="K27" i="47"/>
  <c r="K26" i="47"/>
  <c r="K25" i="47"/>
  <c r="K24" i="47"/>
  <c r="K23" i="47"/>
  <c r="K22" i="47"/>
  <c r="K21" i="47"/>
  <c r="K20" i="47"/>
  <c r="K19" i="47"/>
  <c r="K18" i="47"/>
  <c r="K17" i="47"/>
  <c r="K16" i="47"/>
  <c r="K15" i="47"/>
  <c r="K14" i="47"/>
  <c r="K13" i="47"/>
  <c r="K12" i="47"/>
  <c r="K11" i="47"/>
  <c r="K10" i="47"/>
  <c r="K9" i="47"/>
  <c r="K8" i="47"/>
  <c r="F3" i="51"/>
  <c r="F4" i="51"/>
  <c r="F5" i="51"/>
  <c r="F6" i="51"/>
  <c r="F7" i="51"/>
  <c r="F8" i="51"/>
  <c r="F9" i="51"/>
  <c r="F10" i="51"/>
  <c r="F11" i="51"/>
  <c r="F12" i="51"/>
  <c r="F13" i="51"/>
  <c r="F14" i="51"/>
  <c r="F15" i="51"/>
  <c r="F16" i="51"/>
  <c r="F17" i="51"/>
  <c r="F18" i="51"/>
  <c r="F19" i="51"/>
  <c r="F20" i="51"/>
  <c r="F2" i="51"/>
  <c r="J30" i="33" l="1"/>
</calcChain>
</file>

<file path=xl/sharedStrings.xml><?xml version="1.0" encoding="utf-8"?>
<sst xmlns="http://schemas.openxmlformats.org/spreadsheetml/2006/main" count="6858" uniqueCount="592">
  <si>
    <t>WO</t>
  </si>
  <si>
    <t>Month</t>
  </si>
  <si>
    <t>SubCategory</t>
  </si>
  <si>
    <t>Prime</t>
  </si>
  <si>
    <t>Group</t>
  </si>
  <si>
    <t>Details</t>
  </si>
  <si>
    <t>Order</t>
  </si>
  <si>
    <t>Project</t>
  </si>
  <si>
    <t>801291267- ACQ Mesa 500kV Substation/MPO</t>
  </si>
  <si>
    <t>1. Project Support</t>
  </si>
  <si>
    <t xml:space="preserve">HRealProp </t>
  </si>
  <si>
    <t>Labor</t>
  </si>
  <si>
    <t>Labor Entries &lt;$5,000</t>
  </si>
  <si>
    <t>Mesa</t>
  </si>
  <si>
    <t>Labor - Other</t>
  </si>
  <si>
    <t>4. Allocated</t>
  </si>
  <si>
    <t>2017 Total</t>
  </si>
  <si>
    <t>Grand Total</t>
  </si>
  <si>
    <t>Labor Total</t>
  </si>
  <si>
    <t>HRealProp  Total</t>
  </si>
  <si>
    <t>Labor - Other Total</t>
  </si>
  <si>
    <t>1. Project Support Total</t>
  </si>
  <si>
    <t>4. Allocated Total</t>
  </si>
  <si>
    <t>Pin: 7555</t>
  </si>
  <si>
    <t>Project: Mesa</t>
  </si>
  <si>
    <t>Order: 801291267</t>
  </si>
  <si>
    <t>Accounting Adj</t>
  </si>
  <si>
    <t>Rel. Expense</t>
  </si>
  <si>
    <t>RWIP</t>
  </si>
  <si>
    <t>CWIP</t>
  </si>
  <si>
    <t>Total</t>
  </si>
  <si>
    <t>Sum of Amt</t>
  </si>
  <si>
    <t>Year</t>
  </si>
  <si>
    <t>900959223- Mesa Substation: Upgrade Mesa from a 230</t>
  </si>
  <si>
    <t>As-built updates</t>
  </si>
  <si>
    <t>Material - Other</t>
  </si>
  <si>
    <t>Contract Consult/Contract Ord to Ord</t>
  </si>
  <si>
    <t>Contract</t>
  </si>
  <si>
    <t>Contract Entries &lt;$50,000</t>
  </si>
  <si>
    <t xml:space="preserve">ELEC SYS PLANNING </t>
  </si>
  <si>
    <t>ELEC SYS PLANNING / Engineer Sr</t>
  </si>
  <si>
    <t>Engineering/Technical Professional Servi</t>
  </si>
  <si>
    <t>Other</t>
  </si>
  <si>
    <t xml:space="preserve">SC&amp;M </t>
  </si>
  <si>
    <t>Temporary/Supplementary - Admin/Non-Tech</t>
  </si>
  <si>
    <t>2. Material</t>
  </si>
  <si>
    <t>T&amp;D Supply Expense</t>
  </si>
  <si>
    <t>Material</t>
  </si>
  <si>
    <t>Transformers - Power Substation-DP</t>
  </si>
  <si>
    <t>Material - Direct Purchase</t>
  </si>
  <si>
    <t>ABB INC</t>
  </si>
  <si>
    <t>HYUNDAI CORP USA</t>
  </si>
  <si>
    <t>Transportation &amp; Mobile Equip-DP</t>
  </si>
  <si>
    <t>Material Entries &lt;$5,000</t>
  </si>
  <si>
    <t>3. Construction</t>
  </si>
  <si>
    <t xml:space="preserve">GRID OPS </t>
  </si>
  <si>
    <t>Chargebacks</t>
  </si>
  <si>
    <t>Chargeback</t>
  </si>
  <si>
    <t>Chargeback Entries&lt;$5,000</t>
  </si>
  <si>
    <t>MPO for Mesa Substation (PIN 7555)</t>
  </si>
  <si>
    <t>Prelim Engng-Licsing Mesa Sub PIN 7555</t>
  </si>
  <si>
    <t>PROCUREMENT TDBU</t>
  </si>
  <si>
    <t>SLRPG-Mesa Sub Modification-MPO</t>
  </si>
  <si>
    <t>MATERIAL MANAGEM</t>
  </si>
  <si>
    <t>Division Overhead</t>
  </si>
  <si>
    <t>Paid Absence</t>
  </si>
  <si>
    <t>5. Corporate Overhead</t>
  </si>
  <si>
    <t>Non Budget - Other</t>
  </si>
  <si>
    <t>Non Budgeted</t>
  </si>
  <si>
    <t>AFUDC - Debt/Equity</t>
  </si>
  <si>
    <t>Capitalized Overhead - A&amp;G</t>
  </si>
  <si>
    <t>Capitalized Overhead - Inj &amp; Damages</t>
  </si>
  <si>
    <t>Capitalized Overhead - P&amp;B/Payroll Tax</t>
  </si>
  <si>
    <t>ELEC SYS PLANNING / Engineer</t>
  </si>
  <si>
    <t>BLACK &amp; VEATCH CORP</t>
  </si>
  <si>
    <t>ORSA CONSULTING ENGINEERS INC</t>
  </si>
  <si>
    <t>Mesa 500kV Loop In Proj (Licensing) - CF</t>
  </si>
  <si>
    <t xml:space="preserve">MAJOR PROJECT ORG </t>
  </si>
  <si>
    <t>Construction Management Services</t>
  </si>
  <si>
    <t>Hauling / Industrial Moving Services</t>
  </si>
  <si>
    <t>Con - Consults/Prof Srvcs/Out Ord to Ord</t>
  </si>
  <si>
    <t>Line Switches &amp; Switchgear-DP</t>
  </si>
  <si>
    <t>SOUTHERN STATES LLC</t>
  </si>
  <si>
    <t>Reactors and Line Traps-DP</t>
  </si>
  <si>
    <t>TRENCH LTD</t>
  </si>
  <si>
    <t>GRID OPS / Pwr Sys Opt Spl</t>
  </si>
  <si>
    <t>Short Term Equipment Rent</t>
  </si>
  <si>
    <t xml:space="preserve">TRANSMISSION </t>
  </si>
  <si>
    <t xml:space="preserve">TSD-HERC - Crane Svs </t>
  </si>
  <si>
    <t>Capitalized Overhead - IT IMM</t>
  </si>
  <si>
    <t>ELECTRICAL POWER PRODUCTS INC</t>
  </si>
  <si>
    <t>Electrical Construction, Transmission Li</t>
  </si>
  <si>
    <t>Ad Valorem Tax</t>
  </si>
  <si>
    <t>Information System Professional Services</t>
  </si>
  <si>
    <t>Electric Wiring and Components-DP</t>
  </si>
  <si>
    <t>Capacitors and Regulators-DP</t>
  </si>
  <si>
    <t>GE GRID SOLUTIONS LLC</t>
  </si>
  <si>
    <t>Transducers and Inverters-DP</t>
  </si>
  <si>
    <t>Major Construction, Turnkey, Trans/Subs</t>
  </si>
  <si>
    <t>POWER GRADE INC</t>
  </si>
  <si>
    <t>Building, Shop &amp; Industrial Products/Eqp</t>
  </si>
  <si>
    <t>CLSD-PG-WMR_Mesa 500 kV</t>
  </si>
  <si>
    <t>WEP-07555-01-01-02-MPO Execution Staff</t>
  </si>
  <si>
    <t>SC&amp;M / Planner</t>
  </si>
  <si>
    <t>SC&amp;M / Techn Spl/Scientist</t>
  </si>
  <si>
    <t>GRAYBAR ELECTRIC CO INC</t>
  </si>
  <si>
    <t>Material - Inventory</t>
  </si>
  <si>
    <t>Metals &amp; Fabricated Metal Products-DP</t>
  </si>
  <si>
    <t>CROWN TECHNICAL SYSTEMS</t>
  </si>
  <si>
    <t>Meters, Monitor and Warnings-DP</t>
  </si>
  <si>
    <t>MAGNETIC INSTRUMENTATION INC</t>
  </si>
  <si>
    <t>Office &amp; Office Support Products-DP</t>
  </si>
  <si>
    <t>Pipe/Tubing, Fittings and Gaskets-DP</t>
  </si>
  <si>
    <t>Pole Line Hdwe &amp; Connectors-DP</t>
  </si>
  <si>
    <t>Wire, Cable &amp; Bus Bar-DP</t>
  </si>
  <si>
    <t>Decontamination &amp; Waste Disposal Service</t>
  </si>
  <si>
    <t>SC&amp;M / Sub Stn Elect</t>
  </si>
  <si>
    <t>SC&amp;M / Supervisor</t>
  </si>
  <si>
    <t>SC&amp;M / Technician Test</t>
  </si>
  <si>
    <t>SC&amp;M / Tst Spr Tech</t>
  </si>
  <si>
    <t>Mesa Env Exec - Doc Prep, Review &amp; Close</t>
  </si>
  <si>
    <t>Mesa Env Exec - Mitigation &amp; Site Rest.</t>
  </si>
  <si>
    <t>Mesa Env Exec - Project Mgmt &amp; Adm</t>
  </si>
  <si>
    <t>TOOL EXPENSE</t>
  </si>
  <si>
    <t>Scope of work Move program out of Mesa S</t>
  </si>
  <si>
    <t>Protection and Test-DP</t>
  </si>
  <si>
    <t>PROFESSIONAL SAFETY SOLUTIONS, LLC</t>
  </si>
  <si>
    <t>Construction, Earthwork</t>
  </si>
  <si>
    <t>Mesa Env Exec - Monitoring &amp; Surveys</t>
  </si>
  <si>
    <t xml:space="preserve">0. Conversion </t>
  </si>
  <si>
    <t>IT IMM - Correction</t>
  </si>
  <si>
    <t>Allocated Conversion</t>
  </si>
  <si>
    <t>COOPER CROUSE HINDS - MTLS INC</t>
  </si>
  <si>
    <t>NINYO &amp; MOORE</t>
  </si>
  <si>
    <t xml:space="preserve">PWRD OTHER </t>
  </si>
  <si>
    <t>JENSEN PRECAST</t>
  </si>
  <si>
    <t>Fuels, Chemicals &amp; Petrochem-DP</t>
  </si>
  <si>
    <t>Insulators &amp; Bushings-DP</t>
  </si>
  <si>
    <t>STAPLES CONTRACT AND COMMERCIAL INC</t>
  </si>
  <si>
    <t>Steel / Fabricated / Structural-DP</t>
  </si>
  <si>
    <t>WASHINGTON ORNAMENTAL IRON WORKS</t>
  </si>
  <si>
    <t>Security / Protection Services</t>
  </si>
  <si>
    <t>Allocated Conversion Total</t>
  </si>
  <si>
    <t>IT IMM - Correction Total</t>
  </si>
  <si>
    <t>0. Conversion  Total</t>
  </si>
  <si>
    <t>Material - Other Total</t>
  </si>
  <si>
    <t>As-built updates Total</t>
  </si>
  <si>
    <t>Contract Total</t>
  </si>
  <si>
    <t>Con - Consults/Prof Srvcs/Out Ord to Ord Total</t>
  </si>
  <si>
    <t>Contract Consult/Contract Ord to Ord Total</t>
  </si>
  <si>
    <t>ELEC SYS PLANNING  Total</t>
  </si>
  <si>
    <t>Engineering/Technical Professional Servi Total</t>
  </si>
  <si>
    <t>Information System Professional Services Total</t>
  </si>
  <si>
    <t>MAJOR PROJECT ORG  Total</t>
  </si>
  <si>
    <t>Other Total</t>
  </si>
  <si>
    <t>PWRD OTHER  Total</t>
  </si>
  <si>
    <t>SC&amp;M  Total</t>
  </si>
  <si>
    <t>Temporary/Supplementary - Admin/Non-Tech Total</t>
  </si>
  <si>
    <t>TRANSMISSION  Total</t>
  </si>
  <si>
    <t>Material - Direct Purchase Total</t>
  </si>
  <si>
    <t>Building, Shop &amp; Industrial Products/Eqp Total</t>
  </si>
  <si>
    <t>Capacitors and Regulators-DP Total</t>
  </si>
  <si>
    <t>Electric Wiring and Components-DP Total</t>
  </si>
  <si>
    <t>Fuels, Chemicals &amp; Petrochem-DP Total</t>
  </si>
  <si>
    <t>Insulators &amp; Bushings-DP Total</t>
  </si>
  <si>
    <t>Line Switches &amp; Switchgear-DP Total</t>
  </si>
  <si>
    <t>Material Total</t>
  </si>
  <si>
    <t>Material - Inventory Total</t>
  </si>
  <si>
    <t>Metals &amp; Fabricated Metal Products-DP Total</t>
  </si>
  <si>
    <t>Meters, Monitor and Warnings-DP Total</t>
  </si>
  <si>
    <t>Office &amp; Office Support Products-DP Total</t>
  </si>
  <si>
    <t>Pipe/Tubing, Fittings and Gaskets-DP Total</t>
  </si>
  <si>
    <t>Pole Line Hdwe &amp; Connectors-DP Total</t>
  </si>
  <si>
    <t>Protection and Test-DP Total</t>
  </si>
  <si>
    <t>Reactors and Line Traps-DP Total</t>
  </si>
  <si>
    <t>Steel / Fabricated / Structural-DP Total</t>
  </si>
  <si>
    <t>Transducers and Inverters-DP Total</t>
  </si>
  <si>
    <t>Transformers - Power Substation-DP Total</t>
  </si>
  <si>
    <t>Transportation &amp; Mobile Equip-DP Total</t>
  </si>
  <si>
    <t>Wire, Cable &amp; Bus Bar-DP Total</t>
  </si>
  <si>
    <t>2. Material Total</t>
  </si>
  <si>
    <t>Construction Management Services Total</t>
  </si>
  <si>
    <t>Construction, Earthwork Total</t>
  </si>
  <si>
    <t>Decontamination &amp; Waste Disposal Service Total</t>
  </si>
  <si>
    <t>Electrical Construction, Transmission Li Total</t>
  </si>
  <si>
    <t>GRID OPS  Total</t>
  </si>
  <si>
    <t>Hauling / Industrial Moving Services Total</t>
  </si>
  <si>
    <t>Major Construction, Turnkey, Trans/Subs Total</t>
  </si>
  <si>
    <t>Security / Protection Services Total</t>
  </si>
  <si>
    <t>Short Term Equipment Rent Total</t>
  </si>
  <si>
    <t>TSD-HERC - Crane Svs  Total</t>
  </si>
  <si>
    <t>3. Construction Total</t>
  </si>
  <si>
    <t>Chargeback Total</t>
  </si>
  <si>
    <t>Chargebacks Total</t>
  </si>
  <si>
    <t>Non Budgeted Total</t>
  </si>
  <si>
    <t>Non Budget - Other Total</t>
  </si>
  <si>
    <t>5. Corporate Overhead Total</t>
  </si>
  <si>
    <t>Order: 900959223</t>
  </si>
  <si>
    <t>901192358- Goodrich Sub: Upgrade/Update Protection.</t>
  </si>
  <si>
    <t>Cabinets, Panels and Switchboards-DP</t>
  </si>
  <si>
    <t>Power Systems, Batteries and Light-DP</t>
  </si>
  <si>
    <t>Material Handling Services</t>
  </si>
  <si>
    <t>Cabinets, Panels and Switchboards-DP Total</t>
  </si>
  <si>
    <t>Material Handling Services Total</t>
  </si>
  <si>
    <t>Power Systems, Batteries and Light-DP Total</t>
  </si>
  <si>
    <t>Order: 901192358</t>
  </si>
  <si>
    <t>901192480- Laguna Bell: Replace (4) 230 kV CBs</t>
  </si>
  <si>
    <t>COAST IRON &amp; STEEL CO</t>
  </si>
  <si>
    <t>Breakers - Circuit-DP</t>
  </si>
  <si>
    <t>MITSUBISHI ELECTRIC POWER PROD INC</t>
  </si>
  <si>
    <t>ONESOURCE SUPPLY SOLUTIONS LLC</t>
  </si>
  <si>
    <t>Breakers - Circuit-DP Total</t>
  </si>
  <si>
    <t>Order: 901192480</t>
  </si>
  <si>
    <t>901192481- Lighthipe:Replace (2) 230kV CBs&amp;disconct</t>
  </si>
  <si>
    <t>Order: 901192481</t>
  </si>
  <si>
    <t>901192483- Rio Hondo Sub: Upgrade/Update Protection</t>
  </si>
  <si>
    <t xml:space="preserve">SCM HOME CENTER </t>
  </si>
  <si>
    <t>TRIMAX SYSTEMS INC</t>
  </si>
  <si>
    <t>SCM HOME CENTER  Total</t>
  </si>
  <si>
    <t>Order: 901192483</t>
  </si>
  <si>
    <t>901197441- Mesa Area Phase2: Relocate various lines</t>
  </si>
  <si>
    <t>ELEC SYS PLANNING / Mgr-Prj/Prod</t>
  </si>
  <si>
    <t>Steel Lattice Towers (T/S)-DP</t>
  </si>
  <si>
    <t>SAE TOWERS</t>
  </si>
  <si>
    <t>BUREAU VERITAS NORTH AMERICA INC</t>
  </si>
  <si>
    <t>Towers/Poles, Steel &amp; Concrete-DP</t>
  </si>
  <si>
    <t>VALMONT INDUSTRIES INC</t>
  </si>
  <si>
    <t>NATIONAL STRAND PRODUCTS INC</t>
  </si>
  <si>
    <t>SOUTHWIRE CO</t>
  </si>
  <si>
    <t>WESCO DISTRIBUTION INC</t>
  </si>
  <si>
    <t>Steel Lattice Towers (T/S)-DP Total</t>
  </si>
  <si>
    <t>Towers/Poles, Steel &amp; Concrete-DP Total</t>
  </si>
  <si>
    <t>Order: 901197441</t>
  </si>
  <si>
    <t>901560422- Mesa Area Phase1:Form LB-Mesa2&amp;Mesa-RH2</t>
  </si>
  <si>
    <t>Order: 901560422</t>
  </si>
  <si>
    <t>901564026- Center Sub:Replc 3 GE relays</t>
  </si>
  <si>
    <t>Order: 901564026</t>
  </si>
  <si>
    <t>901564029- Redondo Sub: Replc 1 SEL-311L relay.</t>
  </si>
  <si>
    <t>NTWOS LP</t>
  </si>
  <si>
    <t>Order: 901564029</t>
  </si>
  <si>
    <t>901777019- Mesa: SCE 50% MWD Water Line Relocation</t>
  </si>
  <si>
    <t>Mesa: Relocate MWD Water Line</t>
  </si>
  <si>
    <t>Construction, Pipeline &amp; Sewer</t>
  </si>
  <si>
    <t>KIEWIT INFRASTRUCTURE WEST</t>
  </si>
  <si>
    <t>Construction, Pipeline &amp; Sewer Total</t>
  </si>
  <si>
    <t>Order: 901777019</t>
  </si>
  <si>
    <t>3rd Party Billable A&amp;G - Collectible Ord</t>
  </si>
  <si>
    <t>WO Postings / Contributions</t>
  </si>
  <si>
    <t>WO Postings / Contributions Total</t>
  </si>
  <si>
    <t>3rd Party Billable A&amp;G - Collectible Ord Total</t>
  </si>
  <si>
    <t>902124387- Goodrich-Mesa: Install 1000ft cndctr</t>
  </si>
  <si>
    <t>Order: 902124387</t>
  </si>
  <si>
    <t>902124390- Lighthipe-Mesa: Install 3 strcts+cnd</t>
  </si>
  <si>
    <t>TRANSMISSION / Mgr-Prj/Prod</t>
  </si>
  <si>
    <t>Order: 902124390</t>
  </si>
  <si>
    <t>902124395- Mesa-Rio Hondo2: Install 3000ft  cndctr</t>
  </si>
  <si>
    <t>Order: 902124395</t>
  </si>
  <si>
    <t>902124396- Mesa-Vincent1: Install 2 strcts+cndctr</t>
  </si>
  <si>
    <t xml:space="preserve">ECS HOME </t>
  </si>
  <si>
    <t>ECS HOME  Total</t>
  </si>
  <si>
    <t>Order: 902124396</t>
  </si>
  <si>
    <t>902124398- Mesa-Vincent2: Install 2 strcts+cndctr</t>
  </si>
  <si>
    <t>Order: 902124398</t>
  </si>
  <si>
    <t>902132965- Goodrich-Laguna Bell: Install 1500ft cnd</t>
  </si>
  <si>
    <t>Order: 902132965</t>
  </si>
  <si>
    <t>902132967- LagunaBell-RioHondo: Install 1 shoofly</t>
  </si>
  <si>
    <t>Order: 902132967</t>
  </si>
  <si>
    <t>902178838- Mesa: Upgrade to a 500/230/66/16kV sub</t>
  </si>
  <si>
    <t xml:space="preserve">CORPENVHEALTH&amp;SAFETY </t>
  </si>
  <si>
    <t>CORPENVHEALTH&amp;SAFETY  Total</t>
  </si>
  <si>
    <t>Order: 902178838</t>
  </si>
  <si>
    <t>YTD 2017</t>
  </si>
  <si>
    <t>Temporary/Supplementary - Trade/Labor Total</t>
  </si>
  <si>
    <t>Temporary/Supplementary - Trade/Labor</t>
  </si>
  <si>
    <t>Labor Correction</t>
  </si>
  <si>
    <t>MAJOR PROJECT ORG / Eng Manager</t>
  </si>
  <si>
    <t>RGI - Calcite Substation</t>
  </si>
  <si>
    <t>900295954- FIP-I: Calcite -Jasper:new 220kV Interco</t>
  </si>
  <si>
    <t>Order: 900295954</t>
  </si>
  <si>
    <t>Project: Calcite (formerly Jasper)</t>
  </si>
  <si>
    <t>Pin: 6902</t>
  </si>
  <si>
    <t>Calcite (formerly Jasper)</t>
  </si>
  <si>
    <t>900295954</t>
  </si>
  <si>
    <t xml:space="preserve"> </t>
  </si>
  <si>
    <t>901074543- FIP-CFF DH~ C.Wilson~ Whirlwind:Install</t>
  </si>
  <si>
    <t>Order: 901074543</t>
  </si>
  <si>
    <t>Project: Whirlwind Expansion</t>
  </si>
  <si>
    <t>Pin: 7067</t>
  </si>
  <si>
    <t>ALH-SUBORDER WHIRLWIND SUB.</t>
  </si>
  <si>
    <t>SC&amp;M / Techn Test</t>
  </si>
  <si>
    <t>UNION ENGINEERING CO INC</t>
  </si>
  <si>
    <t>PROFESSIONAL ELECTRICAL CONSTRUCTIO</t>
  </si>
  <si>
    <t>GRID OPS / Sub Stn Elect</t>
  </si>
  <si>
    <t>Electrical Services Total</t>
  </si>
  <si>
    <t>Electrical Services</t>
  </si>
  <si>
    <t>DCM  Total</t>
  </si>
  <si>
    <t xml:space="preserve">DCM </t>
  </si>
  <si>
    <t>Engines, Gearing and Bearings-DP Total</t>
  </si>
  <si>
    <t>Engines, Gearing and Bearings-DP</t>
  </si>
  <si>
    <t>Whirlwind Sub: Mobile Office Program</t>
  </si>
  <si>
    <t>FINANCE  Total</t>
  </si>
  <si>
    <t xml:space="preserve">FINANCE </t>
  </si>
  <si>
    <t>Cleaning / Janitorial Services Total</t>
  </si>
  <si>
    <t>Cleaning / Janitorial Services</t>
  </si>
  <si>
    <t>901307713- FIP-Whirlwind Install 500/220kV AA xfrmr</t>
  </si>
  <si>
    <t>Order: 901307713</t>
  </si>
  <si>
    <t>Pin: 7650</t>
  </si>
  <si>
    <t>PSC Worldwind Points Addition</t>
  </si>
  <si>
    <t>901368041- FIP-Whirlwind-Instll 2 set of SPS relays</t>
  </si>
  <si>
    <t>Order: 901368041</t>
  </si>
  <si>
    <t>Pin: 7695</t>
  </si>
  <si>
    <t>Whirlwind Expansion</t>
  </si>
  <si>
    <t>901074543</t>
  </si>
  <si>
    <t>901307713</t>
  </si>
  <si>
    <t>901368041</t>
  </si>
  <si>
    <t>WOD - TDBU LICENSING</t>
  </si>
  <si>
    <t>PDP-West of Devers- MPO</t>
  </si>
  <si>
    <t>Environmental/Safety Professional Servic Total</t>
  </si>
  <si>
    <t>Environmental/Safety Professional Servic</t>
  </si>
  <si>
    <t>800062511- FIP-West of Devers Upgrade Project: Prel</t>
  </si>
  <si>
    <t>Order: 800062511</t>
  </si>
  <si>
    <t>Project: West of Devers (WOD)</t>
  </si>
  <si>
    <t>Pin: 6420</t>
  </si>
  <si>
    <t>Software License Via Electronic Delivery Total</t>
  </si>
  <si>
    <t>Software License Via Electronic Delivery</t>
  </si>
  <si>
    <t>SUR - West of Devers</t>
  </si>
  <si>
    <t>HRealProp / Techn Spl/Scientist</t>
  </si>
  <si>
    <t>HRealProp / Mgr-Prj/Prod</t>
  </si>
  <si>
    <t>DCM / Techn Spl/Scientist</t>
  </si>
  <si>
    <t>801275175- ACQ: FERC_West of Devers (WOD)/MPO</t>
  </si>
  <si>
    <t>Order: 801275175</t>
  </si>
  <si>
    <t>901453922- FIP-Devers Sub: Install 220 kV CBs &amp; DSs</t>
  </si>
  <si>
    <t>Order: 901453922</t>
  </si>
  <si>
    <t>ONE SOURCE SUPPLY SOLUTIONS LLC</t>
  </si>
  <si>
    <t>901453923- FIP-ElCascoSub:Install220kVTermnalEquipt</t>
  </si>
  <si>
    <t>Order: 901453923</t>
  </si>
  <si>
    <t>901453924- FIP-EtiwandaSub:Install220kVRelayEquipmt</t>
  </si>
  <si>
    <t>Order: 901453924</t>
  </si>
  <si>
    <t>MEP-PE_WOD Execution Self-Performed SCE</t>
  </si>
  <si>
    <t>MESA ASSOCIATES INC</t>
  </si>
  <si>
    <t>901453925- FIP-San Bernardino Sub:Install 220kV DSs</t>
  </si>
  <si>
    <t>Order: 901453925</t>
  </si>
  <si>
    <t>EVEREST TECHNICAL CONSULTANTS INC</t>
  </si>
  <si>
    <t>901453926- FIP-Vista Sub: Install 220 kV DSs</t>
  </si>
  <si>
    <t>Order: 901453926</t>
  </si>
  <si>
    <t>Legal Professional Services (OC &amp; Attys) Total</t>
  </si>
  <si>
    <t>Legal Professional Services (OC &amp; Attys)</t>
  </si>
  <si>
    <t>901460764- FIP-WOD 220 kV Trans Line Installations</t>
  </si>
  <si>
    <t>Order: 901460764</t>
  </si>
  <si>
    <t>West of Devers (WOD)</t>
  </si>
  <si>
    <t>800062511</t>
  </si>
  <si>
    <t>801275175</t>
  </si>
  <si>
    <t>901453922</t>
  </si>
  <si>
    <t>901453923</t>
  </si>
  <si>
    <t>901453924</t>
  </si>
  <si>
    <t>901453925</t>
  </si>
  <si>
    <t>901453926</t>
  </si>
  <si>
    <t>901460764</t>
  </si>
  <si>
    <t>800404139- FIP-Colorado River Sub Expansion</t>
  </si>
  <si>
    <t>Order: 800404139</t>
  </si>
  <si>
    <t>Project: CRS Expansion</t>
  </si>
  <si>
    <t>Pin: 7076</t>
  </si>
  <si>
    <t>PB Chgd NEB</t>
  </si>
  <si>
    <t>A&amp;G Chgd NEB</t>
  </si>
  <si>
    <t>SC&amp;M / Electn Constrn</t>
  </si>
  <si>
    <t>PSC Devers - Install (1) new RTU</t>
  </si>
  <si>
    <t>900603420- FIP-CFF~Devers: Install Relays Two N60 r</t>
  </si>
  <si>
    <t>Order: 900603420</t>
  </si>
  <si>
    <t>Pin: 7061</t>
  </si>
  <si>
    <t>900603422- FIP-CFF~Colo River: Relays for D-RB 500k</t>
  </si>
  <si>
    <t>Order: 900603422</t>
  </si>
  <si>
    <t>CRS Expansion</t>
  </si>
  <si>
    <t>800404139</t>
  </si>
  <si>
    <t>900603420</t>
  </si>
  <si>
    <t>900603422</t>
  </si>
  <si>
    <t>900248417- FIP-Red Bluff Sub:Construct 500/230kV su</t>
  </si>
  <si>
    <t>Order: 900248417</t>
  </si>
  <si>
    <t>Project: Red Bluff</t>
  </si>
  <si>
    <t>Pin: 6929</t>
  </si>
  <si>
    <t>901363478- FIP-CFF~Bluff Minor Add to 900248417</t>
  </si>
  <si>
    <t>Order: 901363478</t>
  </si>
  <si>
    <t>Red Bluff</t>
  </si>
  <si>
    <t>900248417</t>
  </si>
  <si>
    <t>901363478</t>
  </si>
  <si>
    <t>800062697- 5047-5001--RANCHO VISTA: INSTALL TWO AA</t>
  </si>
  <si>
    <t>Order: 800062697</t>
  </si>
  <si>
    <t>Project: Rancho Vista New 500/230 kV Sub</t>
  </si>
  <si>
    <t>Pin: 4935</t>
  </si>
  <si>
    <t>Rancho Vista New 500/230 kV Sub</t>
  </si>
  <si>
    <t>800062697</t>
  </si>
  <si>
    <t>TRTP 11 Mesa Vincent #1 500kV</t>
  </si>
  <si>
    <t>Temporary/Supplementary - Technical/Prof Total</t>
  </si>
  <si>
    <t>Temporary/Supplementary - Technical/Prof</t>
  </si>
  <si>
    <t>BURNS &amp; MC DONNELL INC</t>
  </si>
  <si>
    <t>800217339- I: TRTP 11-1: MESA-VINCENT #1 500KV: CON</t>
  </si>
  <si>
    <t>Order: 800217339</t>
  </si>
  <si>
    <t>Project: TRTP Segment 11</t>
  </si>
  <si>
    <t>Pin: 6442</t>
  </si>
  <si>
    <t>800217366- I: TRTP 11-2: MESA-GOULD 220KV: STRING A</t>
  </si>
  <si>
    <t>Order: 800217366</t>
  </si>
  <si>
    <t>800217381- SC JS I: TRTP 11-4: EAGLE ROCK-PARDEE 23</t>
  </si>
  <si>
    <t>Order: 800217381</t>
  </si>
  <si>
    <t>TRTP Segment 11</t>
  </si>
  <si>
    <t>800217339</t>
  </si>
  <si>
    <t>800217366</t>
  </si>
  <si>
    <t>800217381</t>
  </si>
  <si>
    <t>TRTP 10 Whirlwind Windhub 500 kV</t>
  </si>
  <si>
    <t>800217239- I: TRTP 10-1: WHIRLWIND-WINDHUB 500KV: C</t>
  </si>
  <si>
    <t>Order: 800217239</t>
  </si>
  <si>
    <t>Project: TRTP Segment 10</t>
  </si>
  <si>
    <t>Pin: 6441</t>
  </si>
  <si>
    <t>TRTP Segment 10</t>
  </si>
  <si>
    <t>800217239</t>
  </si>
  <si>
    <t>800216839- FIP-I: TRTP 9: WHIRLWIND:CONSTRUCT NEW S</t>
  </si>
  <si>
    <t>Order: 800216839</t>
  </si>
  <si>
    <t>Project: TRTP Segment 9</t>
  </si>
  <si>
    <t>Pin: 6440</t>
  </si>
  <si>
    <t>800216929- FIP-I: TRTP 9:VINCENT:UPGRADE POSITIONS</t>
  </si>
  <si>
    <t>Order: 800216929</t>
  </si>
  <si>
    <t>800219576- FIP-I:TRTP 9 and 3C:VINCENT:EXTEND 500KV</t>
  </si>
  <si>
    <t>Order: 800219576</t>
  </si>
  <si>
    <t>900516432- CFF~FIP-TRTP 9 Lugo: Replace relays</t>
  </si>
  <si>
    <t>Order: 900516432</t>
  </si>
  <si>
    <t>900817489- FIP-Vincent-New Admin/Control Room</t>
  </si>
  <si>
    <t>Order: 900817489</t>
  </si>
  <si>
    <t>TRTP Segment 9</t>
  </si>
  <si>
    <t>800216839</t>
  </si>
  <si>
    <t>800216929</t>
  </si>
  <si>
    <t>800219576</t>
  </si>
  <si>
    <t>900516432</t>
  </si>
  <si>
    <t>900817489</t>
  </si>
  <si>
    <t>Law - ACQ: TRTP-Segment 8 (CHUG)</t>
  </si>
  <si>
    <t>801025887- ACQ:CHUG - TRTP-Segment 8</t>
  </si>
  <si>
    <t>Order: 801025887</t>
  </si>
  <si>
    <t>Project: TRTP Segment 8A (CHUG)</t>
  </si>
  <si>
    <t>Pin: 7553</t>
  </si>
  <si>
    <t>801479004- ACQ/CHUG-TRTP-Segment 8/Condem/RS</t>
  </si>
  <si>
    <t>Order: 801479004</t>
  </si>
  <si>
    <t>TRTP - CHUG Transmission Line (CEHS) -TD</t>
  </si>
  <si>
    <t>CHUG Remediation</t>
  </si>
  <si>
    <t>Weed Abatement / Line Clearing Total</t>
  </si>
  <si>
    <t>STEELCLAD INC</t>
  </si>
  <si>
    <t>Weed Abatement / Line Clearing</t>
  </si>
  <si>
    <t>PAR ELECTRICAL CONTRACTORS INC</t>
  </si>
  <si>
    <t>HENKELS &amp; MC COY INC</t>
  </si>
  <si>
    <t>Electrical Construction, Substations Total</t>
  </si>
  <si>
    <t>Electrical Construction, Substations</t>
  </si>
  <si>
    <t>Elect Construction, Distribution Total</t>
  </si>
  <si>
    <t>DAEWOO INTERNATIONAL (AMERICA) CORP</t>
  </si>
  <si>
    <t>Elect Construction, Distribution</t>
  </si>
  <si>
    <t>DHS CONSULTING, INC</t>
  </si>
  <si>
    <t>Subcontracting Services Total</t>
  </si>
  <si>
    <t>Subcontracting Services</t>
  </si>
  <si>
    <t>DCM / Analyst Financial</t>
  </si>
  <si>
    <t>900610533- FIP-CHUG Civil Portion of underground ca</t>
  </si>
  <si>
    <t>Order: 900610533</t>
  </si>
  <si>
    <t>Contingent Worker - California Paid Sick Total</t>
  </si>
  <si>
    <t>Contingent Worker - California Paid Sick</t>
  </si>
  <si>
    <t>901094247- CFF~FIP-Mira Loma Sub: Install Relays</t>
  </si>
  <si>
    <t>Order: 901094247</t>
  </si>
  <si>
    <t>901094249- FIP-CFF~Vincent Substation: Add/Change p</t>
  </si>
  <si>
    <t>Order: 901094249</t>
  </si>
  <si>
    <t>Other Consumables-DP Total</t>
  </si>
  <si>
    <t>Other Consumables-DP</t>
  </si>
  <si>
    <t>Chino Hills ETS: Mobile Office</t>
  </si>
  <si>
    <t>901109252- CFF~FIP-East Transition Station: ML-V 50</t>
  </si>
  <si>
    <t>Order: 901109252</t>
  </si>
  <si>
    <t>901109253- FIP-West Transition Station: ML-V 500 kV</t>
  </si>
  <si>
    <t>Order: 901109253</t>
  </si>
  <si>
    <t>901486465- FIP - Chino Hills Related OH Line Work</t>
  </si>
  <si>
    <t>Order: 901486465</t>
  </si>
  <si>
    <t>TRTP Segment 8A (CHUG)</t>
  </si>
  <si>
    <t>801025887</t>
  </si>
  <si>
    <t>801479004</t>
  </si>
  <si>
    <t>900610533</t>
  </si>
  <si>
    <t>901094247</t>
  </si>
  <si>
    <t>901094249</t>
  </si>
  <si>
    <t>901109252</t>
  </si>
  <si>
    <t>901109253</t>
  </si>
  <si>
    <t>901486465</t>
  </si>
  <si>
    <t>TRTP 8 Mira Loma Vincent Construction</t>
  </si>
  <si>
    <t>Construction, Civil/Structural Total</t>
  </si>
  <si>
    <t>Construction, Civil/Structural</t>
  </si>
  <si>
    <t>Construction Services - Other Total</t>
  </si>
  <si>
    <t>Construction Services - Other</t>
  </si>
  <si>
    <t>XP-RS LLC</t>
  </si>
  <si>
    <t>800218645- FIP-I:TRTP 8-8:MIRA LOMA-VINCENT 500KV T</t>
  </si>
  <si>
    <t>Order: 800218645</t>
  </si>
  <si>
    <t>Project: TRTP Segment 8</t>
  </si>
  <si>
    <t>Pin: 6439</t>
  </si>
  <si>
    <t>TRTP Segment 8</t>
  </si>
  <si>
    <t>800218645</t>
  </si>
  <si>
    <t>800218130- FIP-VINCENT-RIO HONDO #2:CONSTRUCT 500KV</t>
  </si>
  <si>
    <t>Order: 800218130</t>
  </si>
  <si>
    <t>Project: TRTP Segment 7</t>
  </si>
  <si>
    <t>Pin: 6438</t>
  </si>
  <si>
    <t>TRTP 7 Antelope Mesa 230 kV Construction</t>
  </si>
  <si>
    <t>800218138- FIP-I:TRTP 7-3:ANTELOPE-MESA 230KV T/L</t>
  </si>
  <si>
    <t>Order: 800218138</t>
  </si>
  <si>
    <t>TRTP Segment 7</t>
  </si>
  <si>
    <t>800218130</t>
  </si>
  <si>
    <t>800218138</t>
  </si>
  <si>
    <t>TRTP 6 New Vincent Duarte 500 kV</t>
  </si>
  <si>
    <t>800217316- FIP-I:TRTP 6-2: NEW VINCENT-DUARTE 500KV</t>
  </si>
  <si>
    <t>Order: 800217316</t>
  </si>
  <si>
    <t>Project: TRTP Segment 6</t>
  </si>
  <si>
    <t>Pin: 5243</t>
  </si>
  <si>
    <t>TRTP Segment 6</t>
  </si>
  <si>
    <t>800217316</t>
  </si>
  <si>
    <t>800217232- FIP-TRTP:ANTELOPE-VINCENT #2 500KV: CONS</t>
  </si>
  <si>
    <t>Order: 800217232</t>
  </si>
  <si>
    <t>Project: TRTP Segment 5</t>
  </si>
  <si>
    <t>Pin: 5472</t>
  </si>
  <si>
    <t>TRTP Segment 5</t>
  </si>
  <si>
    <t>800217232</t>
  </si>
  <si>
    <t>Law-TRTP Segment 4 - CRE</t>
  </si>
  <si>
    <t>800051900- 9219-2366 - TRTP Segment 4</t>
  </si>
  <si>
    <t>Order: 800051900</t>
  </si>
  <si>
    <t>Project: TRTP Segment 4</t>
  </si>
  <si>
    <t>Pin: 6435</t>
  </si>
  <si>
    <t>TRTP 4 Antelope Whirlwind 500 kV-T&amp;D</t>
  </si>
  <si>
    <t>800217116- I: TRTP: ANTELOPE-WHIRLWIND 500KV T/L: C</t>
  </si>
  <si>
    <t>Order: 800217116</t>
  </si>
  <si>
    <t>800217211- FIP-I:TRTP 4-3:PATH 26 LOOP:CONSTRUCT</t>
  </si>
  <si>
    <t>Order: 800217211</t>
  </si>
  <si>
    <t>TRTP Segment 4</t>
  </si>
  <si>
    <t>800051900</t>
  </si>
  <si>
    <t>800217116</t>
  </si>
  <si>
    <t>800217211</t>
  </si>
  <si>
    <t>800051827- 9219-2303--FERC-ANTELOPE TRANSMISSION</t>
  </si>
  <si>
    <t>Order: 800051827</t>
  </si>
  <si>
    <t>Project: TRTP Segment 3C</t>
  </si>
  <si>
    <t>Pin: 7014</t>
  </si>
  <si>
    <t>800219631- I: TRTP 3C-3: VINCENT 500KV - EQUIP ONE</t>
  </si>
  <si>
    <t>Order: 800219631</t>
  </si>
  <si>
    <t>800452215- ACQ- SEGMENT 3B 220</t>
  </si>
  <si>
    <t>Order: 800452215</t>
  </si>
  <si>
    <t>TRTP Segment 3C</t>
  </si>
  <si>
    <t>800051827</t>
  </si>
  <si>
    <t>800219631</t>
  </si>
  <si>
    <t>800452215</t>
  </si>
  <si>
    <t>Highwind Yard: Mobile Office Program</t>
  </si>
  <si>
    <t>800062547- FIP-I: TRTP 3B: Windhub to Highwind 230</t>
  </si>
  <si>
    <t>Order: 800062547</t>
  </si>
  <si>
    <t>Project: TRTP Segment 3B</t>
  </si>
  <si>
    <t>Pin: 7183</t>
  </si>
  <si>
    <t>900604086- FIP-TRTP Segment 3B: Highwind-Windhub</t>
  </si>
  <si>
    <t>Order: 900604086</t>
  </si>
  <si>
    <t>901374880- FIP-I:Highwind: Visual Mitigation Measur</t>
  </si>
  <si>
    <t>Order: 901374880</t>
  </si>
  <si>
    <t>TRTP Segment 3B</t>
  </si>
  <si>
    <t>800062547</t>
  </si>
  <si>
    <t>900604086</t>
  </si>
  <si>
    <t>901374880</t>
  </si>
  <si>
    <t>800063658- FIP-I:TRTP 3B: Highwind Grade and Fence</t>
  </si>
  <si>
    <t>Order: 800063658</t>
  </si>
  <si>
    <t>Project: TRTP Segment 3A</t>
  </si>
  <si>
    <t>Pin: 6434</t>
  </si>
  <si>
    <t>800063658</t>
  </si>
  <si>
    <t>800051690- 9219-2079/FERC-DEVERS-PALO VERDE ACQ</t>
  </si>
  <si>
    <t>Order: 800051690</t>
  </si>
  <si>
    <t>Project: DCR</t>
  </si>
  <si>
    <t>Pin: 4847</t>
  </si>
  <si>
    <t>800062494- FIP-RI:Devers-Colorado River 500kV No.2</t>
  </si>
  <si>
    <t>Order: 800062494</t>
  </si>
  <si>
    <t>800062527- FIP-I: DCR: Devers - Valley #2 500kV T/L</t>
  </si>
  <si>
    <t>Order: 800062527</t>
  </si>
  <si>
    <t>800062846- FIP-I:Devers: Replace Eleven 230kV CB'S</t>
  </si>
  <si>
    <t>Order: 800062846</t>
  </si>
  <si>
    <t>800062850- FIP-I:DEVERS: Extend 500kV bus</t>
  </si>
  <si>
    <t>Order: 800062850</t>
  </si>
  <si>
    <t>800062902- CFF~FIP-I:Valley: Equip line position 8X</t>
  </si>
  <si>
    <t>Order: 800062902</t>
  </si>
  <si>
    <t>800063033- FIP:CFF-DEVERS-Colorado River 500KV SERI</t>
  </si>
  <si>
    <t>Order: 800063033</t>
  </si>
  <si>
    <t>800403645- FIP-I: DCR: Colorado River Switchyard</t>
  </si>
  <si>
    <t>Order: 800403645</t>
  </si>
  <si>
    <t>DCR</t>
  </si>
  <si>
    <t>800051690</t>
  </si>
  <si>
    <t>800062494</t>
  </si>
  <si>
    <t>800062527</t>
  </si>
  <si>
    <t>800062846</t>
  </si>
  <si>
    <t>800062850</t>
  </si>
  <si>
    <t>800062902</t>
  </si>
  <si>
    <t>800063033</t>
  </si>
  <si>
    <t>800403645</t>
  </si>
  <si>
    <t>FERC %</t>
  </si>
  <si>
    <t>FERC YTD 2017</t>
  </si>
  <si>
    <t>FERC 2017 Total</t>
  </si>
  <si>
    <t>Order: 800148387</t>
  </si>
  <si>
    <t>800148387- I: TRTP 9 &amp; 3C: ANTELOPE:  CONSTRUCT ADD</t>
  </si>
  <si>
    <t xml:space="preserve"> 800148387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</si>
</sst>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7" formatCode="&quot;$&quot;#,##0.00_);\(&quot;$&quot;#,##0.00\)"/>
    <numFmt numFmtId="43" formatCode="_(* #,##0.00_);_(* \(#,##0.00\);_(* &quot;-&quot;??_);_(@_)"/>
    <numFmt numFmtId="164" formatCode="_(* #,##0_);_(* \(#,##0\);_(* &quot;-&quot;??_);_(@_)"/>
    <numFmt numFmtId="165" formatCode="###,000"/>
    <numFmt numFmtId="166" formatCode="0_);\(0\)"/>
  </numFmts>
  <fonts count="20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u/>
      <sz val="10"/>
      <color theme="10"/>
      <name val="Arial"/>
      <family val="2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i/>
      <sz val="8"/>
      <color rgb="FF1F497D"/>
      <name val="Verdana"/>
      <family val="2"/>
    </font>
    <font>
      <i/>
      <sz val="8"/>
      <color rgb="FF1F497D"/>
      <name val="Verdana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u/>
      <sz val="10"/>
      <color rgb="FF0070C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BE5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  <fill>
      <patternFill patternType="solid">
        <fgColor theme="0" tint="-0.14999847407452621"/>
        <bgColor indexed="64"/>
      </patternFill>
    </fill>
  </fills>
  <borders count="68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/>
      <top style="thin">
        <color rgb="FF999999"/>
      </top>
      <bottom/>
      <diagonal/>
    </border>
    <border>
      <left/>
      <right/>
      <top style="thin">
        <color indexed="8"/>
      </top>
      <bottom/>
      <diagonal/>
    </border>
    <border>
      <left style="thick">
        <color indexed="64"/>
      </left>
      <right/>
      <top style="thin">
        <color indexed="8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5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rgb="FF999999"/>
      </top>
      <bottom/>
      <diagonal/>
    </border>
    <border>
      <left style="medium">
        <color indexed="8"/>
      </left>
      <right/>
      <top style="thin">
        <color indexed="65"/>
      </top>
      <bottom/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rgb="FF999999"/>
      </left>
      <right/>
      <top style="thin">
        <color rgb="FF999999"/>
      </top>
      <bottom style="thin">
        <color indexed="63"/>
      </bottom>
      <diagonal/>
    </border>
    <border>
      <left style="thin">
        <color indexed="65"/>
      </left>
      <right/>
      <top style="thin">
        <color rgb="FF999999"/>
      </top>
      <bottom style="thin">
        <color indexed="63"/>
      </bottom>
      <diagonal/>
    </border>
    <border>
      <left style="medium">
        <color indexed="8"/>
      </left>
      <right/>
      <top style="thin">
        <color rgb="FF999999"/>
      </top>
      <bottom style="thin">
        <color indexed="63"/>
      </bottom>
      <diagonal/>
    </border>
    <border>
      <left/>
      <right/>
      <top style="thin">
        <color rgb="FF999999"/>
      </top>
      <bottom style="thin">
        <color indexed="63"/>
      </bottom>
      <diagonal/>
    </border>
    <border>
      <left style="thin">
        <color rgb="FF999999"/>
      </left>
      <right/>
      <top style="thin">
        <color rgb="FF999999"/>
      </top>
      <bottom style="dotted">
        <color indexed="23"/>
      </bottom>
      <diagonal/>
    </border>
    <border>
      <left style="thin">
        <color indexed="65"/>
      </left>
      <right/>
      <top style="thin">
        <color rgb="FF999999"/>
      </top>
      <bottom style="dotted">
        <color indexed="23"/>
      </bottom>
      <diagonal/>
    </border>
    <border>
      <left style="medium">
        <color indexed="8"/>
      </left>
      <right/>
      <top style="thin">
        <color rgb="FF999999"/>
      </top>
      <bottom style="dotted">
        <color indexed="23"/>
      </bottom>
      <diagonal/>
    </border>
    <border>
      <left/>
      <right/>
      <top style="thin">
        <color rgb="FF999999"/>
      </top>
      <bottom style="dotted">
        <color indexed="23"/>
      </bottom>
      <diagonal/>
    </border>
    <border>
      <left style="medium">
        <color indexed="64"/>
      </left>
      <right/>
      <top style="thin">
        <color rgb="FF999999"/>
      </top>
      <bottom/>
      <diagonal/>
    </border>
    <border>
      <left style="medium">
        <color indexed="64"/>
      </left>
      <right/>
      <top style="thin">
        <color rgb="FF999999"/>
      </top>
      <bottom style="dotted">
        <color indexed="23"/>
      </bottom>
      <diagonal/>
    </border>
    <border>
      <left style="medium">
        <color indexed="64"/>
      </left>
      <right/>
      <top style="thin">
        <color rgb="FF999999"/>
      </top>
      <bottom style="thin">
        <color indexed="63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rgb="FF999999"/>
      </top>
      <bottom/>
      <diagonal/>
    </border>
    <border>
      <left style="medium">
        <color indexed="8"/>
      </left>
      <right style="medium">
        <color indexed="8"/>
      </right>
      <top style="thin">
        <color rgb="FF999999"/>
      </top>
      <bottom style="dotted">
        <color indexed="23"/>
      </bottom>
      <diagonal/>
    </border>
    <border>
      <left style="medium">
        <color indexed="8"/>
      </left>
      <right style="medium">
        <color indexed="8"/>
      </right>
      <top style="thin">
        <color rgb="FF999999"/>
      </top>
      <bottom style="thin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8"/>
      </left>
      <right style="medium">
        <color indexed="8"/>
      </right>
      <top style="thin">
        <color rgb="FFABABAB"/>
      </top>
      <bottom/>
      <diagonal/>
    </border>
    <border>
      <left style="medium">
        <color indexed="64"/>
      </left>
      <right/>
      <top style="thin">
        <color rgb="FFABABAB"/>
      </top>
      <bottom/>
      <diagonal/>
    </border>
    <border>
      <left/>
      <right/>
      <top style="thin">
        <color rgb="FFABABAB"/>
      </top>
      <bottom/>
      <diagonal/>
    </border>
    <border>
      <left style="medium">
        <color indexed="8"/>
      </left>
      <right/>
      <top style="thin">
        <color rgb="FFABABAB"/>
      </top>
      <bottom/>
      <diagonal/>
    </border>
    <border>
      <left style="medium">
        <color indexed="8"/>
      </left>
      <right style="medium">
        <color indexed="8"/>
      </right>
      <top style="thin">
        <color rgb="FFABABAB"/>
      </top>
      <bottom style="thin">
        <color indexed="63"/>
      </bottom>
      <diagonal/>
    </border>
    <border>
      <left style="medium">
        <color indexed="64"/>
      </left>
      <right/>
      <top style="thin">
        <color rgb="FFABABAB"/>
      </top>
      <bottom style="thin">
        <color indexed="63"/>
      </bottom>
      <diagonal/>
    </border>
    <border>
      <left/>
      <right/>
      <top style="thin">
        <color rgb="FFABABAB"/>
      </top>
      <bottom style="thin">
        <color indexed="63"/>
      </bottom>
      <diagonal/>
    </border>
    <border>
      <left style="medium">
        <color indexed="8"/>
      </left>
      <right/>
      <top style="thin">
        <color rgb="FFABABAB"/>
      </top>
      <bottom style="thin">
        <color indexed="63"/>
      </bottom>
      <diagonal/>
    </border>
    <border>
      <left style="thin">
        <color indexed="65"/>
      </left>
      <right/>
      <top style="thin">
        <color rgb="FFABABAB"/>
      </top>
      <bottom style="thin">
        <color indexed="63"/>
      </bottom>
      <diagonal/>
    </border>
    <border>
      <left style="thin">
        <color rgb="FFABABAB"/>
      </left>
      <right/>
      <top style="thin">
        <color rgb="FFABABAB"/>
      </top>
      <bottom style="thin">
        <color indexed="63"/>
      </bottom>
      <diagonal/>
    </border>
    <border>
      <left style="medium">
        <color indexed="8"/>
      </left>
      <right style="medium">
        <color indexed="8"/>
      </right>
      <top style="thin">
        <color rgb="FFABABAB"/>
      </top>
      <bottom style="dotted">
        <color indexed="23"/>
      </bottom>
      <diagonal/>
    </border>
    <border>
      <left style="medium">
        <color indexed="64"/>
      </left>
      <right/>
      <top style="thin">
        <color rgb="FFABABAB"/>
      </top>
      <bottom style="dotted">
        <color indexed="23"/>
      </bottom>
      <diagonal/>
    </border>
    <border>
      <left/>
      <right/>
      <top style="thin">
        <color rgb="FFABABAB"/>
      </top>
      <bottom style="dotted">
        <color indexed="23"/>
      </bottom>
      <diagonal/>
    </border>
    <border>
      <left style="medium">
        <color indexed="8"/>
      </left>
      <right/>
      <top style="thin">
        <color rgb="FFABABAB"/>
      </top>
      <bottom style="dotted">
        <color indexed="23"/>
      </bottom>
      <diagonal/>
    </border>
    <border>
      <left style="thin">
        <color indexed="65"/>
      </left>
      <right/>
      <top style="thin">
        <color rgb="FFABABAB"/>
      </top>
      <bottom style="dotted">
        <color indexed="23"/>
      </bottom>
      <diagonal/>
    </border>
    <border>
      <left style="thin">
        <color rgb="FFABABAB"/>
      </left>
      <right/>
      <top style="thin">
        <color rgb="FFABABAB"/>
      </top>
      <bottom style="dotted">
        <color indexed="23"/>
      </bottom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 style="thin">
        <color rgb="FFABABAB"/>
      </top>
      <bottom/>
      <diagonal/>
    </border>
    <border>
      <left style="medium">
        <color indexed="64"/>
      </left>
      <right/>
      <top style="thin">
        <color indexed="65"/>
      </top>
      <bottom/>
      <diagonal/>
    </border>
    <border>
      <left style="medium">
        <color indexed="8"/>
      </left>
      <right style="medium">
        <color indexed="64"/>
      </right>
      <top style="thin">
        <color rgb="FFABABAB"/>
      </top>
      <bottom style="dotted">
        <color indexed="23"/>
      </bottom>
      <diagonal/>
    </border>
    <border>
      <left style="medium">
        <color indexed="8"/>
      </left>
      <right style="medium">
        <color indexed="64"/>
      </right>
      <top style="thin">
        <color rgb="FFABABAB"/>
      </top>
      <bottom style="thin">
        <color indexed="63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</borders>
  <cellStyleXfs count="41">
    <xf numFmtId="0" fontId="0" fillId="0" borderId="0"/>
    <xf numFmtId="0" fontId="4" fillId="0" borderId="0" applyNumberFormat="0" applyFill="0" applyBorder="0" applyAlignment="0" applyProtection="0"/>
    <xf numFmtId="0" fontId="5" fillId="4" borderId="36" applyNumberFormat="0" applyAlignment="0" applyProtection="0">
      <alignment horizontal="left" vertical="center" indent="1"/>
    </xf>
    <xf numFmtId="165" fontId="6" fillId="0" borderId="37" applyNumberFormat="0" applyProtection="0">
      <alignment horizontal="right" vertical="center"/>
    </xf>
    <xf numFmtId="165" fontId="5" fillId="0" borderId="38" applyNumberFormat="0" applyProtection="0">
      <alignment horizontal="right" vertical="center"/>
    </xf>
    <xf numFmtId="0" fontId="7" fillId="5" borderId="38" applyNumberFormat="0" applyAlignment="0">
      <alignment horizontal="left" vertical="center" indent="1"/>
      <protection locked="0"/>
    </xf>
    <xf numFmtId="0" fontId="7" fillId="6" borderId="38" applyNumberFormat="0" applyAlignment="0" applyProtection="0">
      <alignment horizontal="left" vertical="center" indent="1"/>
    </xf>
    <xf numFmtId="165" fontId="6" fillId="7" borderId="37" applyNumberFormat="0" applyBorder="0">
      <alignment horizontal="right" vertical="center"/>
      <protection locked="0"/>
    </xf>
    <xf numFmtId="0" fontId="7" fillId="5" borderId="38" applyNumberFormat="0" applyAlignment="0">
      <alignment horizontal="left" vertical="center" indent="1"/>
      <protection locked="0"/>
    </xf>
    <xf numFmtId="165" fontId="5" fillId="6" borderId="38" applyNumberFormat="0" applyProtection="0">
      <alignment horizontal="right" vertical="center"/>
    </xf>
    <xf numFmtId="165" fontId="5" fillId="7" borderId="38" applyNumberFormat="0" applyBorder="0">
      <alignment horizontal="right" vertical="center"/>
      <protection locked="0"/>
    </xf>
    <xf numFmtId="165" fontId="8" fillId="8" borderId="39" applyNumberFormat="0" applyBorder="0" applyAlignment="0" applyProtection="0">
      <alignment horizontal="right" vertical="center" indent="1"/>
    </xf>
    <xf numFmtId="165" fontId="9" fillId="9" borderId="39" applyNumberFormat="0" applyBorder="0" applyAlignment="0" applyProtection="0">
      <alignment horizontal="right" vertical="center" indent="1"/>
    </xf>
    <xf numFmtId="165" fontId="9" fillId="10" borderId="39" applyNumberFormat="0" applyBorder="0" applyAlignment="0" applyProtection="0">
      <alignment horizontal="right" vertical="center" indent="1"/>
    </xf>
    <xf numFmtId="165" fontId="10" fillId="11" borderId="39" applyNumberFormat="0" applyBorder="0" applyAlignment="0" applyProtection="0">
      <alignment horizontal="right" vertical="center" indent="1"/>
    </xf>
    <xf numFmtId="165" fontId="10" fillId="12" borderId="39" applyNumberFormat="0" applyBorder="0" applyAlignment="0" applyProtection="0">
      <alignment horizontal="right" vertical="center" indent="1"/>
    </xf>
    <xf numFmtId="165" fontId="10" fillId="13" borderId="39" applyNumberFormat="0" applyBorder="0" applyAlignment="0" applyProtection="0">
      <alignment horizontal="right" vertical="center" indent="1"/>
    </xf>
    <xf numFmtId="165" fontId="11" fillId="14" borderId="39" applyNumberFormat="0" applyBorder="0" applyAlignment="0" applyProtection="0">
      <alignment horizontal="right" vertical="center" indent="1"/>
    </xf>
    <xf numFmtId="165" fontId="11" fillId="15" borderId="39" applyNumberFormat="0" applyBorder="0" applyAlignment="0" applyProtection="0">
      <alignment horizontal="right" vertical="center" indent="1"/>
    </xf>
    <xf numFmtId="165" fontId="11" fillId="16" borderId="39" applyNumberFormat="0" applyBorder="0" applyAlignment="0" applyProtection="0">
      <alignment horizontal="right" vertical="center" indent="1"/>
    </xf>
    <xf numFmtId="0" fontId="12" fillId="0" borderId="36" applyNumberFormat="0" applyFont="0" applyFill="0" applyAlignment="0" applyProtection="0"/>
    <xf numFmtId="165" fontId="6" fillId="17" borderId="36" applyNumberFormat="0" applyAlignment="0" applyProtection="0">
      <alignment horizontal="left" vertical="center" indent="1"/>
    </xf>
    <xf numFmtId="0" fontId="5" fillId="4" borderId="38" applyNumberFormat="0" applyAlignment="0" applyProtection="0">
      <alignment horizontal="left" vertical="center" indent="1"/>
    </xf>
    <xf numFmtId="0" fontId="7" fillId="18" borderId="36" applyNumberFormat="0" applyAlignment="0" applyProtection="0">
      <alignment horizontal="left" vertical="center" indent="1"/>
    </xf>
    <xf numFmtId="0" fontId="7" fillId="19" borderId="36" applyNumberFormat="0" applyAlignment="0" applyProtection="0">
      <alignment horizontal="left" vertical="center" indent="1"/>
    </xf>
    <xf numFmtId="0" fontId="7" fillId="20" borderId="36" applyNumberFormat="0" applyAlignment="0" applyProtection="0">
      <alignment horizontal="left" vertical="center" indent="1"/>
    </xf>
    <xf numFmtId="0" fontId="7" fillId="7" borderId="36" applyNumberFormat="0" applyAlignment="0" applyProtection="0">
      <alignment horizontal="left" vertical="center" indent="1"/>
    </xf>
    <xf numFmtId="0" fontId="7" fillId="6" borderId="38" applyNumberFormat="0" applyAlignment="0" applyProtection="0">
      <alignment horizontal="left" vertical="center" indent="1"/>
    </xf>
    <xf numFmtId="0" fontId="13" fillId="0" borderId="40" applyNumberFormat="0" applyFill="0" applyBorder="0" applyAlignment="0" applyProtection="0"/>
    <xf numFmtId="0" fontId="14" fillId="0" borderId="40" applyNumberFormat="0" applyBorder="0" applyAlignment="0" applyProtection="0"/>
    <xf numFmtId="0" fontId="13" fillId="5" borderId="38" applyNumberFormat="0" applyAlignment="0">
      <alignment horizontal="left" vertical="center" indent="1"/>
      <protection locked="0"/>
    </xf>
    <xf numFmtId="0" fontId="13" fillId="5" borderId="38" applyNumberFormat="0" applyAlignment="0">
      <alignment horizontal="left" vertical="center" indent="1"/>
      <protection locked="0"/>
    </xf>
    <xf numFmtId="0" fontId="13" fillId="6" borderId="38" applyNumberFormat="0" applyAlignment="0" applyProtection="0">
      <alignment horizontal="left" vertical="center" indent="1"/>
    </xf>
    <xf numFmtId="165" fontId="15" fillId="6" borderId="38" applyNumberFormat="0" applyProtection="0">
      <alignment horizontal="right" vertical="center"/>
    </xf>
    <xf numFmtId="165" fontId="16" fillId="7" borderId="37" applyNumberFormat="0" applyBorder="0">
      <alignment horizontal="right" vertical="center"/>
      <protection locked="0"/>
    </xf>
    <xf numFmtId="165" fontId="15" fillId="7" borderId="38" applyNumberFormat="0" applyBorder="0">
      <alignment horizontal="right" vertical="center"/>
      <protection locked="0"/>
    </xf>
    <xf numFmtId="165" fontId="6" fillId="0" borderId="37" applyNumberFormat="0" applyFill="0" applyBorder="0" applyAlignment="0" applyProtection="0">
      <alignment horizontal="right" vertical="center"/>
    </xf>
    <xf numFmtId="165" fontId="6" fillId="0" borderId="37" applyNumberFormat="0" applyFill="0" applyBorder="0" applyAlignment="0" applyProtection="0">
      <alignment horizontal="right" vertical="center"/>
    </xf>
    <xf numFmtId="0" fontId="12" fillId="0" borderId="41" applyNumberFormat="0" applyFont="0" applyFill="0" applyAlignment="0" applyProtection="0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19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164" fontId="0" fillId="0" borderId="0" xfId="0" applyNumberFormat="1"/>
    <xf numFmtId="0" fontId="0" fillId="0" borderId="0" xfId="0" applyBorder="1"/>
    <xf numFmtId="0" fontId="0" fillId="0" borderId="19" xfId="0" applyBorder="1"/>
    <xf numFmtId="0" fontId="0" fillId="0" borderId="20" xfId="0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8" xfId="0" applyNumberFormat="1" applyBorder="1"/>
    <xf numFmtId="0" fontId="2" fillId="2" borderId="5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3" fillId="3" borderId="11" xfId="0" applyFont="1" applyFill="1" applyBorder="1"/>
    <xf numFmtId="0" fontId="3" fillId="3" borderId="0" xfId="0" applyFont="1" applyFill="1" applyBorder="1"/>
    <xf numFmtId="0" fontId="1" fillId="0" borderId="8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" xfId="0" applyFont="1" applyBorder="1"/>
    <xf numFmtId="0" fontId="1" fillId="0" borderId="2" xfId="0" applyFont="1" applyBorder="1"/>
    <xf numFmtId="164" fontId="3" fillId="3" borderId="8" xfId="0" applyNumberFormat="1" applyFont="1" applyFill="1" applyBorder="1"/>
    <xf numFmtId="0" fontId="1" fillId="0" borderId="15" xfId="0" applyFont="1" applyBorder="1"/>
    <xf numFmtId="0" fontId="1" fillId="0" borderId="16" xfId="0" applyFont="1" applyBorder="1"/>
    <xf numFmtId="164" fontId="1" fillId="0" borderId="25" xfId="0" applyNumberFormat="1" applyFont="1" applyBorder="1"/>
    <xf numFmtId="0" fontId="3" fillId="3" borderId="9" xfId="0" applyFont="1" applyFill="1" applyBorder="1"/>
    <xf numFmtId="0" fontId="3" fillId="3" borderId="7" xfId="0" applyFont="1" applyFill="1" applyBorder="1"/>
    <xf numFmtId="164" fontId="3" fillId="3" borderId="9" xfId="0" applyNumberFormat="1" applyFont="1" applyFill="1" applyBorder="1"/>
    <xf numFmtId="0" fontId="1" fillId="0" borderId="26" xfId="0" applyFont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164" fontId="1" fillId="0" borderId="29" xfId="0" applyNumberFormat="1" applyFont="1" applyBorder="1" applyAlignment="1">
      <alignment horizontal="center"/>
    </xf>
    <xf numFmtId="164" fontId="3" fillId="3" borderId="26" xfId="0" applyNumberFormat="1" applyFont="1" applyFill="1" applyBorder="1" applyAlignment="1">
      <alignment horizontal="center"/>
    </xf>
    <xf numFmtId="164" fontId="3" fillId="3" borderId="30" xfId="0" applyNumberFormat="1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164" fontId="3" fillId="3" borderId="11" xfId="0" applyNumberFormat="1" applyFont="1" applyFill="1" applyBorder="1" applyAlignment="1">
      <alignment horizontal="center"/>
    </xf>
    <xf numFmtId="164" fontId="3" fillId="3" borderId="0" xfId="0" applyNumberFormat="1" applyFont="1" applyFill="1" applyBorder="1" applyAlignment="1">
      <alignment horizontal="center"/>
    </xf>
    <xf numFmtId="164" fontId="3" fillId="3" borderId="14" xfId="0" applyNumberFormat="1" applyFont="1" applyFill="1" applyBorder="1" applyAlignment="1">
      <alignment horizontal="center"/>
    </xf>
    <xf numFmtId="164" fontId="3" fillId="3" borderId="6" xfId="0" applyNumberFormat="1" applyFont="1" applyFill="1" applyBorder="1" applyAlignment="1">
      <alignment horizontal="center"/>
    </xf>
    <xf numFmtId="0" fontId="0" fillId="0" borderId="31" xfId="0" applyBorder="1"/>
    <xf numFmtId="7" fontId="0" fillId="0" borderId="10" xfId="0" applyNumberFormat="1" applyBorder="1"/>
    <xf numFmtId="0" fontId="0" fillId="0" borderId="32" xfId="0" applyBorder="1"/>
    <xf numFmtId="7" fontId="0" fillId="0" borderId="33" xfId="0" applyNumberFormat="1" applyBorder="1"/>
    <xf numFmtId="0" fontId="0" fillId="0" borderId="34" xfId="0" applyBorder="1"/>
    <xf numFmtId="7" fontId="0" fillId="0" borderId="35" xfId="0" applyNumberFormat="1" applyBorder="1"/>
    <xf numFmtId="164" fontId="0" fillId="0" borderId="26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1" fillId="0" borderId="0" xfId="0" applyNumberFormat="1" applyFont="1"/>
    <xf numFmtId="6" fontId="4" fillId="0" borderId="0" xfId="1" applyNumberFormat="1"/>
    <xf numFmtId="0" fontId="4" fillId="0" borderId="0" xfId="1"/>
    <xf numFmtId="0" fontId="0" fillId="0" borderId="0" xfId="0" applyFill="1" applyBorder="1"/>
    <xf numFmtId="164" fontId="0" fillId="0" borderId="11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8" xfId="0" applyNumberFormat="1" applyFill="1" applyBorder="1"/>
    <xf numFmtId="164" fontId="0" fillId="0" borderId="26" xfId="0" applyNumberFormat="1" applyFill="1" applyBorder="1" applyAlignment="1">
      <alignment horizontal="center"/>
    </xf>
    <xf numFmtId="0" fontId="0" fillId="0" borderId="0" xfId="0" applyFill="1"/>
    <xf numFmtId="164" fontId="0" fillId="0" borderId="42" xfId="0" applyNumberFormat="1" applyBorder="1" applyAlignment="1">
      <alignment horizontal="center"/>
    </xf>
    <xf numFmtId="164" fontId="0" fillId="0" borderId="43" xfId="0" applyNumberFormat="1" applyBorder="1"/>
    <xf numFmtId="164" fontId="0" fillId="0" borderId="44" xfId="0" applyNumberFormat="1" applyBorder="1" applyAlignment="1">
      <alignment horizontal="center"/>
    </xf>
    <xf numFmtId="164" fontId="0" fillId="0" borderId="45" xfId="0" applyNumberFormat="1" applyBorder="1" applyAlignment="1">
      <alignment horizontal="center"/>
    </xf>
    <xf numFmtId="0" fontId="0" fillId="0" borderId="44" xfId="0" applyBorder="1"/>
    <xf numFmtId="164" fontId="1" fillId="0" borderId="46" xfId="0" applyNumberFormat="1" applyFont="1" applyBorder="1" applyAlignment="1">
      <alignment horizontal="center"/>
    </xf>
    <xf numFmtId="164" fontId="1" fillId="0" borderId="47" xfId="0" applyNumberFormat="1" applyFont="1" applyBorder="1"/>
    <xf numFmtId="164" fontId="1" fillId="0" borderId="48" xfId="0" applyNumberFormat="1" applyFont="1" applyBorder="1" applyAlignment="1">
      <alignment horizontal="center"/>
    </xf>
    <xf numFmtId="164" fontId="1" fillId="0" borderId="49" xfId="0" applyNumberFormat="1" applyFont="1" applyBorder="1" applyAlignment="1">
      <alignment horizontal="center"/>
    </xf>
    <xf numFmtId="0" fontId="1" fillId="0" borderId="50" xfId="0" applyFont="1" applyBorder="1"/>
    <xf numFmtId="0" fontId="1" fillId="0" borderId="51" xfId="0" applyFont="1" applyBorder="1"/>
    <xf numFmtId="164" fontId="0" fillId="0" borderId="52" xfId="0" applyNumberFormat="1" applyBorder="1" applyAlignment="1">
      <alignment horizontal="center"/>
    </xf>
    <xf numFmtId="164" fontId="0" fillId="0" borderId="53" xfId="0" applyNumberFormat="1" applyBorder="1"/>
    <xf numFmtId="164" fontId="0" fillId="0" borderId="54" xfId="0" applyNumberFormat="1" applyBorder="1" applyAlignment="1">
      <alignment horizontal="center"/>
    </xf>
    <xf numFmtId="164" fontId="0" fillId="0" borderId="55" xfId="0" applyNumberFormat="1" applyBorder="1" applyAlignment="1">
      <alignment horizontal="center"/>
    </xf>
    <xf numFmtId="0" fontId="0" fillId="0" borderId="56" xfId="0" applyBorder="1"/>
    <xf numFmtId="0" fontId="0" fillId="0" borderId="57" xfId="0" applyBorder="1"/>
    <xf numFmtId="0" fontId="1" fillId="0" borderId="58" xfId="0" applyFont="1" applyBorder="1"/>
    <xf numFmtId="0" fontId="0" fillId="0" borderId="58" xfId="0" applyBorder="1"/>
    <xf numFmtId="0" fontId="0" fillId="0" borderId="59" xfId="0" applyBorder="1"/>
    <xf numFmtId="0" fontId="1" fillId="0" borderId="59" xfId="0" applyFont="1" applyBorder="1"/>
    <xf numFmtId="0" fontId="1" fillId="0" borderId="45" xfId="0" applyFont="1" applyBorder="1"/>
    <xf numFmtId="7" fontId="0" fillId="0" borderId="0" xfId="0" applyNumberFormat="1" applyBorder="1"/>
    <xf numFmtId="164" fontId="0" fillId="0" borderId="0" xfId="39" applyNumberFormat="1" applyFont="1"/>
    <xf numFmtId="43" fontId="0" fillId="0" borderId="0" xfId="0" applyNumberFormat="1"/>
    <xf numFmtId="0" fontId="0" fillId="0" borderId="0" xfId="0" applyNumberFormat="1"/>
    <xf numFmtId="9" fontId="0" fillId="0" borderId="0" xfId="0" applyNumberFormat="1"/>
    <xf numFmtId="9" fontId="1" fillId="0" borderId="8" xfId="40" applyFont="1" applyBorder="1"/>
    <xf numFmtId="9" fontId="0" fillId="0" borderId="23" xfId="40" applyFont="1" applyBorder="1"/>
    <xf numFmtId="9" fontId="0" fillId="0" borderId="24" xfId="40" applyFont="1" applyBorder="1"/>
    <xf numFmtId="9" fontId="1" fillId="0" borderId="25" xfId="40" applyFont="1" applyBorder="1"/>
    <xf numFmtId="9" fontId="3" fillId="3" borderId="8" xfId="40" applyFont="1" applyFill="1" applyBorder="1"/>
    <xf numFmtId="9" fontId="0" fillId="0" borderId="8" xfId="40" applyFont="1" applyBorder="1"/>
    <xf numFmtId="9" fontId="0" fillId="0" borderId="0" xfId="40" applyFont="1"/>
    <xf numFmtId="9" fontId="1" fillId="0" borderId="0" xfId="40" applyFont="1"/>
    <xf numFmtId="9" fontId="0" fillId="0" borderId="8" xfId="40" applyFont="1" applyFill="1" applyBorder="1"/>
    <xf numFmtId="9" fontId="0" fillId="0" borderId="0" xfId="40" applyFont="1" applyBorder="1"/>
    <xf numFmtId="0" fontId="2" fillId="2" borderId="0" xfId="0" applyFont="1" applyFill="1" applyBorder="1" applyAlignment="1">
      <alignment horizontal="left"/>
    </xf>
    <xf numFmtId="43" fontId="0" fillId="0" borderId="26" xfId="0" applyNumberFormat="1" applyBorder="1" applyAlignment="1">
      <alignment horizontal="center"/>
    </xf>
    <xf numFmtId="7" fontId="0" fillId="0" borderId="0" xfId="0" applyNumberFormat="1"/>
    <xf numFmtId="0" fontId="2" fillId="2" borderId="0" xfId="0" applyFont="1" applyFill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164" fontId="1" fillId="0" borderId="29" xfId="0" applyNumberFormat="1" applyFont="1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0" fontId="0" fillId="0" borderId="0" xfId="0" applyFill="1"/>
    <xf numFmtId="43" fontId="0" fillId="0" borderId="0" xfId="0" applyNumberFormat="1"/>
    <xf numFmtId="9" fontId="0" fillId="0" borderId="8" xfId="40" applyFont="1" applyBorder="1"/>
    <xf numFmtId="9" fontId="0" fillId="0" borderId="60" xfId="40" applyFont="1" applyBorder="1"/>
    <xf numFmtId="164" fontId="0" fillId="21" borderId="0" xfId="0" applyNumberFormat="1" applyFill="1" applyBorder="1" applyAlignment="1">
      <alignment horizontal="center"/>
    </xf>
    <xf numFmtId="0" fontId="1" fillId="0" borderId="0" xfId="0" applyFont="1" applyFill="1"/>
    <xf numFmtId="0" fontId="18" fillId="0" borderId="0" xfId="0" applyFont="1"/>
    <xf numFmtId="0" fontId="1" fillId="0" borderId="61" xfId="0" applyFont="1" applyBorder="1" applyAlignment="1">
      <alignment horizontal="center"/>
    </xf>
    <xf numFmtId="0" fontId="1" fillId="0" borderId="43" xfId="0" applyFont="1" applyBorder="1"/>
    <xf numFmtId="164" fontId="0" fillId="0" borderId="62" xfId="0" applyNumberFormat="1" applyBorder="1" applyAlignment="1">
      <alignment horizontal="center"/>
    </xf>
    <xf numFmtId="0" fontId="1" fillId="0" borderId="63" xfId="0" applyFont="1" applyBorder="1"/>
    <xf numFmtId="164" fontId="0" fillId="0" borderId="64" xfId="0" applyNumberFormat="1" applyBorder="1" applyAlignment="1">
      <alignment horizontal="center"/>
    </xf>
    <xf numFmtId="164" fontId="1" fillId="0" borderId="65" xfId="0" applyNumberFormat="1" applyFont="1" applyBorder="1" applyAlignment="1">
      <alignment horizontal="center"/>
    </xf>
    <xf numFmtId="0" fontId="0" fillId="0" borderId="43" xfId="0" applyBorder="1"/>
    <xf numFmtId="164" fontId="0" fillId="0" borderId="61" xfId="0" applyNumberFormat="1" applyBorder="1" applyAlignment="1">
      <alignment horizontal="center"/>
    </xf>
    <xf numFmtId="0" fontId="2" fillId="2" borderId="8" xfId="0" applyFont="1" applyFill="1" applyBorder="1" applyAlignment="1">
      <alignment horizontal="left"/>
    </xf>
    <xf numFmtId="0" fontId="1" fillId="0" borderId="47" xfId="0" applyFont="1" applyBorder="1"/>
    <xf numFmtId="0" fontId="1" fillId="0" borderId="43" xfId="0" applyFont="1" applyBorder="1" applyAlignment="1">
      <alignment wrapText="1"/>
    </xf>
    <xf numFmtId="6" fontId="19" fillId="0" borderId="0" xfId="1" applyNumberFormat="1" applyFont="1"/>
    <xf numFmtId="0" fontId="19" fillId="0" borderId="0" xfId="1" applyFont="1"/>
    <xf numFmtId="0" fontId="0" fillId="0" borderId="0" xfId="0" applyAlignment="1">
      <alignment wrapText="1"/>
    </xf>
    <xf numFmtId="0" fontId="18" fillId="0" borderId="0" xfId="0" applyFont="1" applyAlignment="1"/>
    <xf numFmtId="6" fontId="19" fillId="0" borderId="0" xfId="1" applyNumberFormat="1" applyFont="1" applyAlignment="1"/>
    <xf numFmtId="0" fontId="19" fillId="0" borderId="0" xfId="1" applyFont="1" applyAlignment="1"/>
    <xf numFmtId="0" fontId="0" fillId="0" borderId="0" xfId="0" applyAlignment="1"/>
    <xf numFmtId="0" fontId="1" fillId="21" borderId="8" xfId="0" applyFont="1" applyFill="1" applyBorder="1"/>
    <xf numFmtId="0" fontId="1" fillId="21" borderId="0" xfId="0" applyFont="1" applyFill="1" applyBorder="1"/>
    <xf numFmtId="0" fontId="3" fillId="21" borderId="11" xfId="0" applyFont="1" applyFill="1" applyBorder="1"/>
    <xf numFmtId="0" fontId="3" fillId="21" borderId="0" xfId="0" applyFont="1" applyFill="1" applyBorder="1"/>
    <xf numFmtId="0" fontId="3" fillId="21" borderId="8" xfId="0" applyFont="1" applyFill="1" applyBorder="1"/>
    <xf numFmtId="164" fontId="3" fillId="21" borderId="11" xfId="0" applyNumberFormat="1" applyFont="1" applyFill="1" applyBorder="1" applyAlignment="1">
      <alignment horizontal="center"/>
    </xf>
    <xf numFmtId="164" fontId="3" fillId="21" borderId="0" xfId="0" applyNumberFormat="1" applyFont="1" applyFill="1" applyBorder="1" applyAlignment="1">
      <alignment horizontal="center"/>
    </xf>
    <xf numFmtId="164" fontId="3" fillId="21" borderId="8" xfId="0" applyNumberFormat="1" applyFont="1" applyFill="1" applyBorder="1"/>
    <xf numFmtId="164" fontId="3" fillId="21" borderId="61" xfId="0" applyNumberFormat="1" applyFont="1" applyFill="1" applyBorder="1" applyAlignment="1">
      <alignment horizontal="center"/>
    </xf>
    <xf numFmtId="0" fontId="3" fillId="21" borderId="9" xfId="0" applyFont="1" applyFill="1" applyBorder="1"/>
    <xf numFmtId="0" fontId="3" fillId="21" borderId="7" xfId="0" applyFont="1" applyFill="1" applyBorder="1"/>
    <xf numFmtId="164" fontId="3" fillId="21" borderId="14" xfId="0" applyNumberFormat="1" applyFont="1" applyFill="1" applyBorder="1" applyAlignment="1">
      <alignment horizontal="center"/>
    </xf>
    <xf numFmtId="164" fontId="3" fillId="21" borderId="6" xfId="0" applyNumberFormat="1" applyFont="1" applyFill="1" applyBorder="1" applyAlignment="1">
      <alignment horizontal="center"/>
    </xf>
    <xf numFmtId="164" fontId="3" fillId="21" borderId="9" xfId="0" applyNumberFormat="1" applyFont="1" applyFill="1" applyBorder="1"/>
    <xf numFmtId="164" fontId="3" fillId="21" borderId="66" xfId="0" applyNumberFormat="1" applyFont="1" applyFill="1" applyBorder="1" applyAlignment="1">
      <alignment horizontal="center"/>
    </xf>
    <xf numFmtId="0" fontId="1" fillId="21" borderId="0" xfId="0" applyFont="1" applyFill="1" applyBorder="1" applyAlignment="1">
      <alignment horizontal="center"/>
    </xf>
    <xf numFmtId="43" fontId="3" fillId="21" borderId="66" xfId="0" applyNumberFormat="1" applyFont="1" applyFill="1" applyBorder="1" applyAlignment="1">
      <alignment horizontal="center"/>
    </xf>
    <xf numFmtId="0" fontId="2" fillId="2" borderId="67" xfId="0" applyFont="1" applyFill="1" applyBorder="1" applyAlignment="1">
      <alignment horizontal="left"/>
    </xf>
    <xf numFmtId="0" fontId="1" fillId="21" borderId="26" xfId="0" applyFont="1" applyFill="1" applyBorder="1" applyAlignment="1">
      <alignment horizontal="center"/>
    </xf>
    <xf numFmtId="164" fontId="3" fillId="21" borderId="26" xfId="0" applyNumberFormat="1" applyFont="1" applyFill="1" applyBorder="1" applyAlignment="1">
      <alignment horizontal="center"/>
    </xf>
    <xf numFmtId="164" fontId="3" fillId="21" borderId="30" xfId="0" applyNumberFormat="1" applyFont="1" applyFill="1" applyBorder="1" applyAlignment="1">
      <alignment horizontal="center"/>
    </xf>
    <xf numFmtId="0" fontId="3" fillId="21" borderId="0" xfId="0" applyFont="1" applyFill="1" applyBorder="1" applyAlignment="1">
      <alignment horizontal="right"/>
    </xf>
    <xf numFmtId="43" fontId="3" fillId="21" borderId="30" xfId="0" applyNumberFormat="1" applyFont="1" applyFill="1" applyBorder="1" applyAlignment="1">
      <alignment horizontal="center"/>
    </xf>
    <xf numFmtId="166" fontId="0" fillId="0" borderId="0" xfId="39" quotePrefix="1" applyNumberFormat="1" applyFont="1" applyAlignment="1">
      <alignment horizontal="left"/>
    </xf>
    <xf numFmtId="0" fontId="1" fillId="0" borderId="45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3" fillId="21" borderId="11" xfId="0" applyFont="1" applyFill="1" applyBorder="1" applyAlignment="1">
      <alignment horizontal="left"/>
    </xf>
    <xf numFmtId="0" fontId="1" fillId="0" borderId="13" xfId="0" applyFont="1" applyBorder="1" applyAlignment="1">
      <alignment wrapText="1"/>
    </xf>
    <xf numFmtId="0" fontId="0" fillId="21" borderId="0" xfId="0" applyFill="1"/>
    <xf numFmtId="0" fontId="1" fillId="0" borderId="0" xfId="0" applyFont="1" applyAlignment="1">
      <alignment wrapText="1"/>
    </xf>
    <xf numFmtId="0" fontId="1" fillId="21" borderId="0" xfId="0" applyFont="1" applyFill="1" applyBorder="1" applyAlignment="1">
      <alignment wrapText="1"/>
    </xf>
    <xf numFmtId="0" fontId="2" fillId="2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19" xfId="0" applyBorder="1" applyAlignment="1">
      <alignment wrapText="1"/>
    </xf>
    <xf numFmtId="0" fontId="0" fillId="0" borderId="20" xfId="0" applyBorder="1" applyAlignment="1">
      <alignment wrapText="1"/>
    </xf>
    <xf numFmtId="0" fontId="1" fillId="0" borderId="15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3" fillId="21" borderId="0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3" fillId="21" borderId="7" xfId="0" applyFont="1" applyFill="1" applyBorder="1" applyAlignment="1">
      <alignment wrapText="1"/>
    </xf>
    <xf numFmtId="0" fontId="2" fillId="2" borderId="5" xfId="0" applyFont="1" applyFill="1" applyBorder="1" applyAlignment="1">
      <alignment horizontal="left" wrapText="1"/>
    </xf>
    <xf numFmtId="0" fontId="3" fillId="21" borderId="11" xfId="0" applyFont="1" applyFill="1" applyBorder="1" applyAlignment="1">
      <alignment wrapText="1"/>
    </xf>
    <xf numFmtId="0" fontId="3" fillId="21" borderId="9" xfId="0" applyFont="1" applyFill="1" applyBorder="1" applyAlignment="1">
      <alignment wrapText="1"/>
    </xf>
    <xf numFmtId="0" fontId="1" fillId="0" borderId="59" xfId="0" applyFont="1" applyBorder="1" applyAlignment="1">
      <alignment wrapText="1"/>
    </xf>
    <xf numFmtId="0" fontId="1" fillId="0" borderId="58" xfId="0" applyFont="1" applyBorder="1" applyAlignment="1">
      <alignment wrapText="1"/>
    </xf>
    <xf numFmtId="0" fontId="1" fillId="0" borderId="51" xfId="0" applyFont="1" applyBorder="1" applyAlignment="1">
      <alignment wrapText="1"/>
    </xf>
    <xf numFmtId="0" fontId="0" fillId="0" borderId="44" xfId="0" applyBorder="1" applyAlignment="1">
      <alignment wrapText="1"/>
    </xf>
    <xf numFmtId="9" fontId="0" fillId="21" borderId="0" xfId="40" applyFont="1" applyFill="1"/>
    <xf numFmtId="9" fontId="1" fillId="21" borderId="8" xfId="40" applyFont="1" applyFill="1" applyBorder="1"/>
    <xf numFmtId="9" fontId="3" fillId="21" borderId="8" xfId="40" applyFont="1" applyFill="1" applyBorder="1"/>
    <xf numFmtId="9" fontId="3" fillId="21" borderId="9" xfId="40" applyNumberFormat="1" applyFont="1" applyFill="1" applyBorder="1"/>
    <xf numFmtId="164" fontId="0" fillId="0" borderId="3" xfId="0" applyNumberFormat="1" applyFill="1" applyBorder="1" applyAlignment="1">
      <alignment horizontal="center"/>
    </xf>
    <xf numFmtId="9" fontId="3" fillId="21" borderId="9" xfId="40" applyFont="1" applyFill="1" applyBorder="1"/>
    <xf numFmtId="9" fontId="1" fillId="21" borderId="0" xfId="40" applyFont="1" applyFill="1" applyBorder="1"/>
  </cellXfs>
  <cellStyles count="41">
    <cellStyle name="Comma" xfId="39" builtinId="3"/>
    <cellStyle name="Hyperlink" xfId="1" builtinId="8"/>
    <cellStyle name="Normal" xfId="0" builtinId="0"/>
    <cellStyle name="Percent" xfId="40" builtinId="5"/>
    <cellStyle name="SAPBorder" xfId="20"/>
    <cellStyle name="SAPDataCell" xfId="3"/>
    <cellStyle name="SAPDataTotalCell" xfId="4"/>
    <cellStyle name="SAPDimensionCell" xfId="2"/>
    <cellStyle name="SAPEditableDataCell" xfId="5"/>
    <cellStyle name="SAPEditableDataTotalCell" xfId="8"/>
    <cellStyle name="SAPEmphasized" xfId="28"/>
    <cellStyle name="SAPEmphasizedEditableDataCell" xfId="30"/>
    <cellStyle name="SAPEmphasizedEditableDataTotalCell" xfId="31"/>
    <cellStyle name="SAPEmphasizedLockedDataCell" xfId="34"/>
    <cellStyle name="SAPEmphasizedLockedDataTotalCell" xfId="35"/>
    <cellStyle name="SAPEmphasizedReadonlyDataCell" xfId="32"/>
    <cellStyle name="SAPEmphasizedReadonlyDataTotalCell" xfId="33"/>
    <cellStyle name="SAPEmphasizedTotal" xfId="29"/>
    <cellStyle name="SAPError" xfId="38"/>
    <cellStyle name="SAPExceptionLevel1" xfId="11"/>
    <cellStyle name="SAPExceptionLevel2" xfId="12"/>
    <cellStyle name="SAPExceptionLevel3" xfId="13"/>
    <cellStyle name="SAPExceptionLevel4" xfId="14"/>
    <cellStyle name="SAPExceptionLevel5" xfId="15"/>
    <cellStyle name="SAPExceptionLevel6" xfId="16"/>
    <cellStyle name="SAPExceptionLevel7" xfId="17"/>
    <cellStyle name="SAPExceptionLevel8" xfId="18"/>
    <cellStyle name="SAPExceptionLevel9" xfId="19"/>
    <cellStyle name="SAPFormula" xfId="37"/>
    <cellStyle name="SAPHierarchyCell0" xfId="23"/>
    <cellStyle name="SAPHierarchyCell1" xfId="24"/>
    <cellStyle name="SAPHierarchyCell2" xfId="25"/>
    <cellStyle name="SAPHierarchyCell3" xfId="26"/>
    <cellStyle name="SAPHierarchyCell4" xfId="27"/>
    <cellStyle name="SAPLockedDataCell" xfId="7"/>
    <cellStyle name="SAPLockedDataTotalCell" xfId="10"/>
    <cellStyle name="SAPMemberCell" xfId="21"/>
    <cellStyle name="SAPMemberTotalCell" xfId="22"/>
    <cellStyle name="SAPMessageText" xfId="36"/>
    <cellStyle name="SAPReadonlyDataCell" xfId="6"/>
    <cellStyle name="SAPReadonlyDataTotalCell" xfId="9"/>
  </cellStyles>
  <dxfs count="0"/>
  <tableStyles count="0" defaultTableStyle="TableStyleMedium2" defaultPivotStyle="PivotStyleLight16"/>
  <colors>
    <mruColors>
      <color rgb="FFFF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97" Type="http://schemas.openxmlformats.org/officeDocument/2006/relationships/worksheet" Target="worksheets/sheet97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styles" Target="styles.xml"/><Relationship Id="rId10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5.bin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6.bin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7.bin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8.bin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9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0.bin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1.bin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2.bin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3.bin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4.bin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5.bin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6.bin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7.bin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8.bin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9.bin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0.bin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1.bin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2.bin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3.bin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4.bin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5.bin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6.bin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7.bin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8.bin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9.bin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0.bin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1.bin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2.bin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3.bin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4.bin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5.bin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6.bin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7.bin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8.bin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9.bin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0.bin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1.bin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2.bin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3.bin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4.bin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5.bin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6.bin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7.bin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8.bin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9.bin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0.bin"/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1.bin"/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2.bin"/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3.bin"/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4.bin"/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5.bin"/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6.bin"/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7.bin"/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8.bin"/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9.bin"/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0.bin"/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1.bin"/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2.bin"/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3.bin"/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4.bin"/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5.bin"/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6.bin"/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7.bin"/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8.bin"/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9.bin"/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0.bin"/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1.bin"/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2.bin"/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3.bin"/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4.bin"/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5.bin"/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6.bin"/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7.bin"/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8.bin"/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9.bin"/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0.bin"/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1.bin"/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2.bin"/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3.bin"/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4.bin"/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5.bin"/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6.bin"/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7.bin"/><Relationship Id="rId1" Type="http://schemas.openxmlformats.org/officeDocument/2006/relationships/printerSettings" Target="../printerSettings/printerSettings9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10"/>
  <sheetViews>
    <sheetView tabSelected="1" zoomScale="90" zoomScaleNormal="90" workbookViewId="0"/>
  </sheetViews>
  <sheetFormatPr defaultRowHeight="12.75" x14ac:dyDescent="0.2"/>
  <cols>
    <col min="1" max="1" width="53.7109375" style="132" customWidth="1"/>
    <col min="2" max="2" width="11.140625" bestFit="1" customWidth="1"/>
    <col min="3" max="3" width="11.28515625" bestFit="1" customWidth="1"/>
    <col min="4" max="4" width="8.5703125" bestFit="1" customWidth="1"/>
  </cols>
  <sheetData>
    <row r="1" spans="1:6" x14ac:dyDescent="0.2">
      <c r="A1" s="129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130" t="s">
        <v>575</v>
      </c>
      <c r="B2" s="5">
        <v>427.03000000000003</v>
      </c>
      <c r="C2" s="5" t="s">
        <v>585</v>
      </c>
      <c r="D2" s="5" t="s">
        <v>577</v>
      </c>
      <c r="E2" s="5"/>
      <c r="F2" s="5"/>
    </row>
    <row r="3" spans="1:6" x14ac:dyDescent="0.2">
      <c r="A3" s="131" t="s">
        <v>573</v>
      </c>
      <c r="B3" s="5">
        <v>3596.1899999999996</v>
      </c>
      <c r="C3" s="5" t="s">
        <v>584</v>
      </c>
      <c r="D3" s="5" t="s">
        <v>577</v>
      </c>
      <c r="E3" s="5"/>
      <c r="F3" s="5"/>
    </row>
    <row r="4" spans="1:6" x14ac:dyDescent="0.2">
      <c r="A4" s="131" t="s">
        <v>571</v>
      </c>
      <c r="B4" s="5">
        <v>-7751.09</v>
      </c>
      <c r="C4" s="5" t="s">
        <v>583</v>
      </c>
      <c r="D4" s="5" t="s">
        <v>577</v>
      </c>
      <c r="E4" s="5"/>
      <c r="F4" s="5"/>
    </row>
    <row r="5" spans="1:6" x14ac:dyDescent="0.2">
      <c r="A5" s="131" t="s">
        <v>569</v>
      </c>
      <c r="B5" s="5">
        <v>677.64999999999986</v>
      </c>
      <c r="C5" s="5" t="s">
        <v>582</v>
      </c>
      <c r="D5" s="5" t="s">
        <v>577</v>
      </c>
      <c r="E5" s="5"/>
      <c r="F5" s="5"/>
    </row>
    <row r="6" spans="1:6" x14ac:dyDescent="0.2">
      <c r="A6" s="131" t="s">
        <v>567</v>
      </c>
      <c r="B6" s="5">
        <v>-82447.23</v>
      </c>
      <c r="C6" s="5" t="s">
        <v>581</v>
      </c>
      <c r="D6" s="5" t="s">
        <v>577</v>
      </c>
      <c r="E6" s="5"/>
      <c r="F6" s="5"/>
    </row>
    <row r="7" spans="1:6" x14ac:dyDescent="0.2">
      <c r="A7" s="131" t="s">
        <v>565</v>
      </c>
      <c r="B7" s="5">
        <v>-88839.640000000014</v>
      </c>
      <c r="C7" s="5" t="s">
        <v>580</v>
      </c>
      <c r="D7" s="5" t="s">
        <v>577</v>
      </c>
      <c r="E7" s="5"/>
      <c r="F7" s="5"/>
    </row>
    <row r="8" spans="1:6" x14ac:dyDescent="0.2">
      <c r="A8" s="131" t="s">
        <v>563</v>
      </c>
      <c r="B8" s="5">
        <v>3843.2999999999997</v>
      </c>
      <c r="C8" s="5" t="s">
        <v>579</v>
      </c>
      <c r="D8" s="5" t="s">
        <v>577</v>
      </c>
      <c r="E8" s="5"/>
      <c r="F8" s="5"/>
    </row>
    <row r="9" spans="1:6" x14ac:dyDescent="0.2">
      <c r="A9" s="131" t="s">
        <v>559</v>
      </c>
      <c r="B9" s="5">
        <v>-246</v>
      </c>
      <c r="C9" s="5" t="s">
        <v>578</v>
      </c>
      <c r="D9" s="5" t="s">
        <v>577</v>
      </c>
      <c r="E9" s="5"/>
      <c r="F9" s="5"/>
    </row>
    <row r="10" spans="1:6" x14ac:dyDescent="0.2">
      <c r="B10" s="5"/>
      <c r="C10" s="5"/>
      <c r="D10" s="5"/>
      <c r="E10" s="5"/>
      <c r="F10" s="5"/>
    </row>
  </sheetData>
  <hyperlinks>
    <hyperlink ref="A2" location="'800403645'!A1" display="800403645- FIP-I: DCR: Colorado River Switchyard"/>
    <hyperlink ref="A3" location="'800063033'!A1" display="800063033- FIP:CFF-DEVERS-Colorado River 500KV SERI"/>
    <hyperlink ref="A4" location="'800062902'!A1" display="800062902- CFF~FIP-I:Valley: Equip line position 8X"/>
    <hyperlink ref="A5" location="'800062850'!A1" display="800062850- FIP-I:DEVERS: Extend 500kV bus"/>
    <hyperlink ref="A6" location="'800062846'!A1" display="800062846- FIP-I:Devers: Replace Eleven 230kV CB'S"/>
    <hyperlink ref="A7" location="'800062527'!A1" display="800062527- FIP-I: DCR: Devers - Valley #2 500kV T/L"/>
    <hyperlink ref="A8" location="'800062494'!A1" display="800062494- FIP-RI:Devers-Colorado River 500kV No.2"/>
    <hyperlink ref="A9" location="'800051690'!A1" display="800051690- 9219-2079/FERC-DEVERS-PALO VERDE ACQ"/>
  </hyperlinks>
  <pageMargins left="0.7" right="0.7" top="1" bottom="0.75" header="0.3" footer="0.3"/>
  <pageSetup orientation="landscape" r:id="rId1"/>
  <headerFooter>
    <oddHeader>&amp;R&amp;8TO2019 Draft Annual Update
Attachment 4
WP-Schedule 10-Recorded CWIP Expenditures 2017
Page &amp;P of &amp;N</oddHeader>
  </headerFooter>
  <customProperties>
    <customPr name="_pios_id" r:id="rId2"/>
  </customProperties>
  <ignoredErrors>
    <ignoredError sqref="C2:C9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6"/>
  <sheetViews>
    <sheetView zoomScale="90" zoomScaleNormal="90" workbookViewId="0">
      <selection activeCell="A2" sqref="A2:A6"/>
    </sheetView>
  </sheetViews>
  <sheetFormatPr defaultRowHeight="12.75" x14ac:dyDescent="0.2"/>
  <cols>
    <col min="1" max="1" width="50.42578125" customWidth="1"/>
    <col min="2" max="2" width="11.28515625" customWidth="1"/>
    <col min="3" max="3" width="11.28515625" bestFit="1" customWidth="1"/>
    <col min="4" max="4" width="17.42578125" bestFit="1" customWidth="1"/>
  </cols>
  <sheetData>
    <row r="1" spans="1:6" x14ac:dyDescent="0.2">
      <c r="A1" s="114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126" t="s">
        <v>554</v>
      </c>
      <c r="B2" s="5">
        <v>706798.21000000008</v>
      </c>
      <c r="C2" s="5" t="s">
        <v>558</v>
      </c>
      <c r="D2" s="5" t="s">
        <v>550</v>
      </c>
      <c r="E2" s="5"/>
      <c r="F2" s="5"/>
    </row>
    <row r="3" spans="1:6" x14ac:dyDescent="0.2">
      <c r="A3" s="126" t="s">
        <v>548</v>
      </c>
      <c r="B3" s="5">
        <v>60607.049999999996</v>
      </c>
      <c r="C3" s="5" t="s">
        <v>553</v>
      </c>
      <c r="D3" s="5" t="s">
        <v>550</v>
      </c>
      <c r="E3" s="5"/>
      <c r="F3" s="5"/>
    </row>
    <row r="4" spans="1:6" x14ac:dyDescent="0.2">
      <c r="A4" s="127" t="s">
        <v>546</v>
      </c>
      <c r="B4" s="5">
        <v>1207499.03</v>
      </c>
      <c r="C4" s="5" t="s">
        <v>552</v>
      </c>
      <c r="D4" s="5" t="s">
        <v>550</v>
      </c>
      <c r="E4" s="5"/>
      <c r="F4" s="5"/>
    </row>
    <row r="5" spans="1:6" x14ac:dyDescent="0.2">
      <c r="A5" s="127" t="s">
        <v>542</v>
      </c>
      <c r="B5" s="5">
        <v>2939864.66</v>
      </c>
      <c r="C5" s="5" t="s">
        <v>551</v>
      </c>
      <c r="D5" s="5" t="s">
        <v>550</v>
      </c>
      <c r="E5" s="5"/>
      <c r="F5" s="5"/>
    </row>
    <row r="6" spans="1:6" x14ac:dyDescent="0.2">
      <c r="A6" s="126" t="s">
        <v>535</v>
      </c>
      <c r="B6" s="5">
        <v>453390.05</v>
      </c>
      <c r="C6" s="5" t="s">
        <v>540</v>
      </c>
      <c r="D6" s="5" t="s">
        <v>550</v>
      </c>
      <c r="E6" s="5"/>
      <c r="F6" s="5"/>
    </row>
  </sheetData>
  <hyperlinks>
    <hyperlink ref="A3" location="'901374880'!A1" display="901374880- FIP-I:Highwind: Visual Mitigation Measur"/>
    <hyperlink ref="A4" location="'900604086'!A1" display="900604086- FIP-TRTP Segment 3B: Highwind-Windhub"/>
    <hyperlink ref="A5" location="'800062547'!A1" display="800062547- FIP-I: TRTP 3B: Windhub to Highwind 230"/>
    <hyperlink ref="A2" location="'800063658'!A1" display="800063658- FIP-I:TRTP 3B: Highwind Grade and Fence"/>
    <hyperlink ref="A6" location="'800452215'!A1" display="800452215- ACQ- SEGMENT 3B 220"/>
  </hyperlinks>
  <pageMargins left="0.7" right="0.7" top="1" bottom="0.75" header="0.3" footer="0.3"/>
  <pageSetup orientation="landscape" r:id="rId1"/>
  <headerFooter>
    <oddHeader>&amp;R&amp;8TO2019 Draft Annual Update
Attachment 4
WP-Schedule 10-Recorded CWIP Expenditures 2017
Page &amp;P of &amp;N</oddHeader>
  </headerFooter>
  <customProperties>
    <customPr name="_pios_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zoomScale="80" zoomScaleNormal="80" workbookViewId="0">
      <selection activeCell="C29" sqref="C29"/>
    </sheetView>
  </sheetViews>
  <sheetFormatPr defaultRowHeight="12.75" x14ac:dyDescent="0.2"/>
  <cols>
    <col min="1" max="1" width="17.28515625" customWidth="1"/>
    <col min="2" max="2" width="40.7109375" customWidth="1"/>
    <col min="3" max="3" width="25.7109375" customWidth="1"/>
    <col min="4" max="4" width="40.7109375" customWidth="1"/>
    <col min="5" max="5" width="10.7109375" customWidth="1"/>
    <col min="6" max="6" width="13.28515625" bestFit="1" customWidth="1"/>
    <col min="7" max="7" width="11.7109375" bestFit="1" customWidth="1"/>
  </cols>
  <sheetData>
    <row r="1" spans="1:20" x14ac:dyDescent="0.2">
      <c r="A1" s="1" t="s">
        <v>557</v>
      </c>
      <c r="B1" s="1" t="s">
        <v>556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" x14ac:dyDescent="0.2">
      <c r="A2" t="s">
        <v>555</v>
      </c>
      <c r="B2" t="s">
        <v>554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</row>
    <row r="6" spans="1:20" x14ac:dyDescent="0.2">
      <c r="A6" s="134"/>
      <c r="B6" s="134"/>
      <c r="C6" s="134"/>
      <c r="D6" s="134"/>
      <c r="E6" s="136">
        <v>2017</v>
      </c>
      <c r="F6" s="134" t="s">
        <v>16</v>
      </c>
      <c r="G6" s="148" t="s">
        <v>17</v>
      </c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</row>
    <row r="7" spans="1:20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2</v>
      </c>
      <c r="F7" s="16"/>
      <c r="G7" s="115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</row>
    <row r="8" spans="1:20" x14ac:dyDescent="0.2">
      <c r="A8" s="116" t="s">
        <v>66</v>
      </c>
      <c r="B8" s="83" t="s">
        <v>67</v>
      </c>
      <c r="C8" s="82" t="s">
        <v>68</v>
      </c>
      <c r="D8" s="67" t="s">
        <v>70</v>
      </c>
      <c r="E8" s="66">
        <v>837937.05</v>
      </c>
      <c r="F8" s="64">
        <v>837937.05</v>
      </c>
      <c r="G8" s="117">
        <v>837937.05</v>
      </c>
    </row>
    <row r="9" spans="1:20" x14ac:dyDescent="0.2">
      <c r="A9" s="118"/>
      <c r="B9" s="80"/>
      <c r="C9" s="81"/>
      <c r="D9" s="6" t="s">
        <v>72</v>
      </c>
      <c r="E9" s="52">
        <v>-131138.84</v>
      </c>
      <c r="F9" s="11">
        <v>-131138.84</v>
      </c>
      <c r="G9" s="122">
        <v>-131138.84</v>
      </c>
    </row>
    <row r="10" spans="1:20" x14ac:dyDescent="0.2">
      <c r="A10" s="118"/>
      <c r="B10" s="80"/>
      <c r="C10" s="79" t="s">
        <v>194</v>
      </c>
      <c r="D10" s="78"/>
      <c r="E10" s="77">
        <v>706798.21000000008</v>
      </c>
      <c r="F10" s="75">
        <v>706798.21000000008</v>
      </c>
      <c r="G10" s="119">
        <v>706798.21000000008</v>
      </c>
    </row>
    <row r="11" spans="1:20" x14ac:dyDescent="0.2">
      <c r="A11" s="118"/>
      <c r="B11" s="73" t="s">
        <v>195</v>
      </c>
      <c r="C11" s="72"/>
      <c r="D11" s="72"/>
      <c r="E11" s="71">
        <v>706798.21000000008</v>
      </c>
      <c r="F11" s="69">
        <v>706798.21000000008</v>
      </c>
      <c r="G11" s="120">
        <v>706798.21000000008</v>
      </c>
    </row>
    <row r="12" spans="1:20" x14ac:dyDescent="0.2">
      <c r="A12" s="137" t="s">
        <v>196</v>
      </c>
      <c r="B12" s="136"/>
      <c r="C12" s="136"/>
      <c r="D12" s="136"/>
      <c r="E12" s="138">
        <v>706798.21000000008</v>
      </c>
      <c r="F12" s="140">
        <v>706798.21000000008</v>
      </c>
      <c r="G12" s="141">
        <v>706798.21000000008</v>
      </c>
    </row>
    <row r="13" spans="1:20" ht="13.5" thickBot="1" x14ac:dyDescent="0.25">
      <c r="A13" s="121"/>
      <c r="B13" s="67"/>
      <c r="C13" s="67"/>
      <c r="D13" s="67"/>
      <c r="E13" s="66"/>
      <c r="F13" s="64"/>
      <c r="G13" s="117"/>
    </row>
    <row r="14" spans="1:20" ht="13.5" thickBot="1" x14ac:dyDescent="0.25">
      <c r="A14" s="142" t="s">
        <v>17</v>
      </c>
      <c r="B14" s="143"/>
      <c r="C14" s="143"/>
      <c r="D14" s="143"/>
      <c r="E14" s="144">
        <v>706798.21000000008</v>
      </c>
      <c r="F14" s="146">
        <v>706798.21000000008</v>
      </c>
      <c r="G14" s="147">
        <v>706798.21000000008</v>
      </c>
    </row>
    <row r="19" spans="18:19" x14ac:dyDescent="0.2">
      <c r="R19" s="6"/>
      <c r="S19" s="6"/>
    </row>
    <row r="20" spans="18:19" x14ac:dyDescent="0.2">
      <c r="R20" s="6"/>
      <c r="S20" s="6"/>
    </row>
    <row r="21" spans="18:19" x14ac:dyDescent="0.2">
      <c r="R21" s="6"/>
      <c r="S21" s="6"/>
    </row>
    <row r="22" spans="18:19" x14ac:dyDescent="0.2">
      <c r="R22" s="6"/>
      <c r="S22" s="6"/>
    </row>
  </sheetData>
  <pageMargins left="0.7" right="0.7" top="0.75" bottom="0.75" header="0.3" footer="0.3"/>
  <pageSetup scale="7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B26" sqref="B26"/>
    </sheetView>
  </sheetViews>
  <sheetFormatPr defaultRowHeight="12.75" x14ac:dyDescent="0.2"/>
  <cols>
    <col min="1" max="1" width="16.85546875" customWidth="1"/>
    <col min="2" max="2" width="40.7109375" customWidth="1"/>
    <col min="3" max="3" width="25.7109375" customWidth="1"/>
    <col min="4" max="4" width="40.7109375" customWidth="1"/>
    <col min="5" max="5" width="9.140625" customWidth="1"/>
    <col min="6" max="6" width="8.7109375" customWidth="1"/>
    <col min="7" max="7" width="3.85546875" customWidth="1"/>
    <col min="8" max="8" width="13.28515625" bestFit="1" customWidth="1"/>
    <col min="9" max="9" width="12.5703125" customWidth="1"/>
  </cols>
  <sheetData>
    <row r="1" spans="1:19" x14ac:dyDescent="0.2">
      <c r="A1" s="1" t="s">
        <v>545</v>
      </c>
      <c r="B1" s="1" t="s">
        <v>544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549</v>
      </c>
      <c r="B2" t="s">
        <v>548</v>
      </c>
    </row>
    <row r="4" spans="1:19" x14ac:dyDescent="0.2">
      <c r="J4" s="62"/>
      <c r="K4" s="62"/>
      <c r="L4" s="62"/>
      <c r="M4" s="62"/>
      <c r="N4" s="62"/>
      <c r="O4" s="62"/>
      <c r="P4" s="62"/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6">
        <v>2017</v>
      </c>
      <c r="F6" s="136"/>
      <c r="G6" s="136"/>
      <c r="H6" s="134" t="s">
        <v>16</v>
      </c>
      <c r="I6" s="148" t="s">
        <v>17</v>
      </c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2</v>
      </c>
      <c r="F7" s="34">
        <v>3</v>
      </c>
      <c r="G7" s="34">
        <v>6</v>
      </c>
      <c r="H7" s="16"/>
      <c r="I7" s="115"/>
      <c r="J7" s="62"/>
      <c r="K7" s="62"/>
      <c r="L7" s="62"/>
      <c r="M7" s="62"/>
      <c r="N7" s="62"/>
      <c r="O7" s="62"/>
      <c r="P7" s="62"/>
      <c r="Q7" s="62"/>
      <c r="R7" s="62"/>
      <c r="S7" s="62"/>
    </row>
    <row r="8" spans="1:19" x14ac:dyDescent="0.2">
      <c r="A8" s="116" t="s">
        <v>9</v>
      </c>
      <c r="B8" s="83" t="s">
        <v>246</v>
      </c>
      <c r="C8" s="82" t="s">
        <v>247</v>
      </c>
      <c r="D8" s="67" t="s">
        <v>246</v>
      </c>
      <c r="E8" s="66">
        <v>-69.91</v>
      </c>
      <c r="F8" s="65">
        <v>-0.02</v>
      </c>
      <c r="G8" s="65"/>
      <c r="H8" s="64">
        <v>-69.929999999999993</v>
      </c>
      <c r="I8" s="117">
        <v>-69.929999999999993</v>
      </c>
    </row>
    <row r="9" spans="1:19" x14ac:dyDescent="0.2">
      <c r="A9" s="118"/>
      <c r="B9" s="80"/>
      <c r="C9" s="79" t="s">
        <v>248</v>
      </c>
      <c r="D9" s="78"/>
      <c r="E9" s="77">
        <v>-69.91</v>
      </c>
      <c r="F9" s="76">
        <v>-0.02</v>
      </c>
      <c r="G9" s="76"/>
      <c r="H9" s="75">
        <v>-69.929999999999993</v>
      </c>
      <c r="I9" s="119">
        <v>-69.929999999999993</v>
      </c>
    </row>
    <row r="10" spans="1:19" x14ac:dyDescent="0.2">
      <c r="A10" s="118"/>
      <c r="B10" s="73" t="s">
        <v>249</v>
      </c>
      <c r="C10" s="72"/>
      <c r="D10" s="72"/>
      <c r="E10" s="71">
        <v>-69.91</v>
      </c>
      <c r="F10" s="70">
        <v>-0.02</v>
      </c>
      <c r="G10" s="70"/>
      <c r="H10" s="69">
        <v>-69.929999999999993</v>
      </c>
      <c r="I10" s="120">
        <v>-69.929999999999993</v>
      </c>
    </row>
    <row r="11" spans="1:19" x14ac:dyDescent="0.2">
      <c r="A11" s="118"/>
      <c r="B11" s="83" t="s">
        <v>34</v>
      </c>
      <c r="C11" s="82" t="s">
        <v>35</v>
      </c>
      <c r="D11" s="67" t="s">
        <v>34</v>
      </c>
      <c r="E11" s="66"/>
      <c r="F11" s="65">
        <v>-0.12</v>
      </c>
      <c r="G11" s="65">
        <v>0.01</v>
      </c>
      <c r="H11" s="64">
        <v>-0.11</v>
      </c>
      <c r="I11" s="117">
        <v>-0.11</v>
      </c>
    </row>
    <row r="12" spans="1:19" x14ac:dyDescent="0.2">
      <c r="A12" s="118"/>
      <c r="B12" s="80"/>
      <c r="C12" s="79" t="s">
        <v>145</v>
      </c>
      <c r="D12" s="78"/>
      <c r="E12" s="77"/>
      <c r="F12" s="76">
        <v>-0.12</v>
      </c>
      <c r="G12" s="76">
        <v>0.01</v>
      </c>
      <c r="H12" s="75">
        <v>-0.11</v>
      </c>
      <c r="I12" s="119">
        <v>-0.11</v>
      </c>
    </row>
    <row r="13" spans="1:19" x14ac:dyDescent="0.2">
      <c r="A13" s="118"/>
      <c r="B13" s="73" t="s">
        <v>146</v>
      </c>
      <c r="C13" s="72"/>
      <c r="D13" s="72"/>
      <c r="E13" s="71"/>
      <c r="F13" s="70">
        <v>-0.12</v>
      </c>
      <c r="G13" s="70">
        <v>0.01</v>
      </c>
      <c r="H13" s="69">
        <v>-0.11</v>
      </c>
      <c r="I13" s="120">
        <v>-0.11</v>
      </c>
    </row>
    <row r="14" spans="1:19" x14ac:dyDescent="0.2">
      <c r="A14" s="137" t="s">
        <v>21</v>
      </c>
      <c r="B14" s="136"/>
      <c r="C14" s="136"/>
      <c r="D14" s="136"/>
      <c r="E14" s="138">
        <v>-69.91</v>
      </c>
      <c r="F14" s="139">
        <v>-0.13999999999999999</v>
      </c>
      <c r="G14" s="139">
        <v>0.01</v>
      </c>
      <c r="H14" s="140">
        <v>-70.039999999999992</v>
      </c>
      <c r="I14" s="141">
        <v>-70.039999999999992</v>
      </c>
    </row>
    <row r="15" spans="1:19" x14ac:dyDescent="0.2">
      <c r="A15" s="121"/>
      <c r="B15" s="67"/>
      <c r="C15" s="67"/>
      <c r="D15" s="67"/>
      <c r="E15" s="66"/>
      <c r="F15" s="65"/>
      <c r="G15" s="65"/>
      <c r="H15" s="64"/>
      <c r="I15" s="117"/>
    </row>
    <row r="16" spans="1:19" x14ac:dyDescent="0.2">
      <c r="A16" s="116" t="s">
        <v>45</v>
      </c>
      <c r="B16" s="83" t="s">
        <v>14</v>
      </c>
      <c r="C16" s="82" t="s">
        <v>11</v>
      </c>
      <c r="D16" s="67" t="s">
        <v>12</v>
      </c>
      <c r="E16" s="66">
        <v>-33</v>
      </c>
      <c r="F16" s="65"/>
      <c r="G16" s="65"/>
      <c r="H16" s="64">
        <v>-33</v>
      </c>
      <c r="I16" s="117">
        <v>-33</v>
      </c>
    </row>
    <row r="17" spans="1:9" x14ac:dyDescent="0.2">
      <c r="A17" s="118"/>
      <c r="B17" s="80"/>
      <c r="C17" s="79" t="s">
        <v>18</v>
      </c>
      <c r="D17" s="78"/>
      <c r="E17" s="77">
        <v>-33</v>
      </c>
      <c r="F17" s="76"/>
      <c r="G17" s="76"/>
      <c r="H17" s="75">
        <v>-33</v>
      </c>
      <c r="I17" s="119">
        <v>-33</v>
      </c>
    </row>
    <row r="18" spans="1:9" x14ac:dyDescent="0.2">
      <c r="A18" s="118"/>
      <c r="B18" s="73" t="s">
        <v>20</v>
      </c>
      <c r="C18" s="72"/>
      <c r="D18" s="72"/>
      <c r="E18" s="71">
        <v>-33</v>
      </c>
      <c r="F18" s="70"/>
      <c r="G18" s="70"/>
      <c r="H18" s="69">
        <v>-33</v>
      </c>
      <c r="I18" s="120">
        <v>-33</v>
      </c>
    </row>
    <row r="19" spans="1:9" x14ac:dyDescent="0.2">
      <c r="A19" s="118"/>
      <c r="B19" s="83" t="s">
        <v>35</v>
      </c>
      <c r="C19" s="82" t="s">
        <v>47</v>
      </c>
      <c r="D19" s="67" t="s">
        <v>35</v>
      </c>
      <c r="E19" s="66">
        <v>-0.81</v>
      </c>
      <c r="F19" s="65"/>
      <c r="G19" s="65"/>
      <c r="H19" s="64">
        <v>-0.81</v>
      </c>
      <c r="I19" s="117">
        <v>-0.81</v>
      </c>
    </row>
    <row r="20" spans="1:9" x14ac:dyDescent="0.2">
      <c r="A20" s="118"/>
      <c r="B20" s="80"/>
      <c r="C20" s="79" t="s">
        <v>166</v>
      </c>
      <c r="D20" s="78"/>
      <c r="E20" s="77">
        <v>-0.81</v>
      </c>
      <c r="F20" s="76"/>
      <c r="G20" s="76"/>
      <c r="H20" s="75">
        <v>-0.81</v>
      </c>
      <c r="I20" s="119">
        <v>-0.81</v>
      </c>
    </row>
    <row r="21" spans="1:9" x14ac:dyDescent="0.2">
      <c r="A21" s="118"/>
      <c r="B21" s="73" t="s">
        <v>145</v>
      </c>
      <c r="C21" s="72"/>
      <c r="D21" s="72"/>
      <c r="E21" s="71">
        <v>-0.81</v>
      </c>
      <c r="F21" s="70"/>
      <c r="G21" s="70"/>
      <c r="H21" s="69">
        <v>-0.81</v>
      </c>
      <c r="I21" s="120">
        <v>-0.81</v>
      </c>
    </row>
    <row r="22" spans="1:9" x14ac:dyDescent="0.2">
      <c r="A22" s="118"/>
      <c r="B22" s="83" t="s">
        <v>114</v>
      </c>
      <c r="C22" s="82" t="s">
        <v>49</v>
      </c>
      <c r="D22" s="67" t="s">
        <v>53</v>
      </c>
      <c r="E22" s="66">
        <v>-374</v>
      </c>
      <c r="F22" s="65"/>
      <c r="G22" s="65"/>
      <c r="H22" s="64">
        <v>-374</v>
      </c>
      <c r="I22" s="117">
        <v>-374</v>
      </c>
    </row>
    <row r="23" spans="1:9" x14ac:dyDescent="0.2">
      <c r="A23" s="118"/>
      <c r="B23" s="80"/>
      <c r="C23" s="79" t="s">
        <v>159</v>
      </c>
      <c r="D23" s="78"/>
      <c r="E23" s="77">
        <v>-374</v>
      </c>
      <c r="F23" s="76"/>
      <c r="G23" s="76"/>
      <c r="H23" s="75">
        <v>-374</v>
      </c>
      <c r="I23" s="119">
        <v>-374</v>
      </c>
    </row>
    <row r="24" spans="1:9" x14ac:dyDescent="0.2">
      <c r="A24" s="118"/>
      <c r="B24" s="73" t="s">
        <v>179</v>
      </c>
      <c r="C24" s="72"/>
      <c r="D24" s="72"/>
      <c r="E24" s="71">
        <v>-374</v>
      </c>
      <c r="F24" s="70"/>
      <c r="G24" s="70"/>
      <c r="H24" s="69">
        <v>-374</v>
      </c>
      <c r="I24" s="120">
        <v>-374</v>
      </c>
    </row>
    <row r="25" spans="1:9" x14ac:dyDescent="0.2">
      <c r="A25" s="137" t="s">
        <v>180</v>
      </c>
      <c r="B25" s="136"/>
      <c r="C25" s="136"/>
      <c r="D25" s="136"/>
      <c r="E25" s="138">
        <v>-407.81</v>
      </c>
      <c r="F25" s="139"/>
      <c r="G25" s="139"/>
      <c r="H25" s="140">
        <v>-407.81</v>
      </c>
      <c r="I25" s="141">
        <v>-407.81</v>
      </c>
    </row>
    <row r="26" spans="1:9" x14ac:dyDescent="0.2">
      <c r="A26" s="121"/>
      <c r="B26" s="67"/>
      <c r="C26" s="67"/>
      <c r="D26" s="67"/>
      <c r="E26" s="66"/>
      <c r="F26" s="65"/>
      <c r="G26" s="65"/>
      <c r="H26" s="64"/>
      <c r="I26" s="117"/>
    </row>
    <row r="27" spans="1:9" x14ac:dyDescent="0.2">
      <c r="A27" s="116" t="s">
        <v>15</v>
      </c>
      <c r="B27" s="83" t="s">
        <v>56</v>
      </c>
      <c r="C27" s="82" t="s">
        <v>57</v>
      </c>
      <c r="D27" s="67" t="s">
        <v>58</v>
      </c>
      <c r="E27" s="66">
        <v>-2.4700000000000002</v>
      </c>
      <c r="F27" s="65"/>
      <c r="G27" s="65"/>
      <c r="H27" s="64">
        <v>-2.4700000000000002</v>
      </c>
      <c r="I27" s="117">
        <v>-2.4700000000000002</v>
      </c>
    </row>
    <row r="28" spans="1:9" x14ac:dyDescent="0.2">
      <c r="A28" s="118"/>
      <c r="B28" s="80"/>
      <c r="C28" s="79" t="s">
        <v>192</v>
      </c>
      <c r="D28" s="78"/>
      <c r="E28" s="77">
        <v>-2.4700000000000002</v>
      </c>
      <c r="F28" s="76"/>
      <c r="G28" s="76"/>
      <c r="H28" s="75">
        <v>-2.4700000000000002</v>
      </c>
      <c r="I28" s="119">
        <v>-2.4700000000000002</v>
      </c>
    </row>
    <row r="29" spans="1:9" x14ac:dyDescent="0.2">
      <c r="A29" s="118"/>
      <c r="B29" s="80"/>
      <c r="C29" s="82" t="s">
        <v>11</v>
      </c>
      <c r="D29" s="67" t="s">
        <v>12</v>
      </c>
      <c r="E29" s="66">
        <v>-33.6</v>
      </c>
      <c r="F29" s="65"/>
      <c r="G29" s="65"/>
      <c r="H29" s="64">
        <v>-33.6</v>
      </c>
      <c r="I29" s="117">
        <v>-33.6</v>
      </c>
    </row>
    <row r="30" spans="1:9" x14ac:dyDescent="0.2">
      <c r="A30" s="118"/>
      <c r="B30" s="80"/>
      <c r="C30" s="79" t="s">
        <v>18</v>
      </c>
      <c r="D30" s="78"/>
      <c r="E30" s="77">
        <v>-33.6</v>
      </c>
      <c r="F30" s="76"/>
      <c r="G30" s="76"/>
      <c r="H30" s="75">
        <v>-33.6</v>
      </c>
      <c r="I30" s="119">
        <v>-33.6</v>
      </c>
    </row>
    <row r="31" spans="1:9" x14ac:dyDescent="0.2">
      <c r="A31" s="118"/>
      <c r="B31" s="73" t="s">
        <v>193</v>
      </c>
      <c r="C31" s="72"/>
      <c r="D31" s="72"/>
      <c r="E31" s="71">
        <v>-36.07</v>
      </c>
      <c r="F31" s="70"/>
      <c r="G31" s="70"/>
      <c r="H31" s="69">
        <v>-36.07</v>
      </c>
      <c r="I31" s="120">
        <v>-36.07</v>
      </c>
    </row>
    <row r="32" spans="1:9" x14ac:dyDescent="0.2">
      <c r="A32" s="118"/>
      <c r="B32" s="83" t="s">
        <v>14</v>
      </c>
      <c r="C32" s="82" t="s">
        <v>11</v>
      </c>
      <c r="D32" s="67" t="s">
        <v>12</v>
      </c>
      <c r="E32" s="66">
        <v>-77.09</v>
      </c>
      <c r="F32" s="65"/>
      <c r="G32" s="65"/>
      <c r="H32" s="64">
        <v>-77.09</v>
      </c>
      <c r="I32" s="117">
        <v>-77.09</v>
      </c>
    </row>
    <row r="33" spans="1:9" x14ac:dyDescent="0.2">
      <c r="A33" s="118"/>
      <c r="B33" s="80"/>
      <c r="C33" s="79" t="s">
        <v>18</v>
      </c>
      <c r="D33" s="78"/>
      <c r="E33" s="77">
        <v>-77.09</v>
      </c>
      <c r="F33" s="76"/>
      <c r="G33" s="76"/>
      <c r="H33" s="75">
        <v>-77.09</v>
      </c>
      <c r="I33" s="119">
        <v>-77.09</v>
      </c>
    </row>
    <row r="34" spans="1:9" x14ac:dyDescent="0.2">
      <c r="A34" s="118"/>
      <c r="B34" s="73" t="s">
        <v>20</v>
      </c>
      <c r="C34" s="72"/>
      <c r="D34" s="72"/>
      <c r="E34" s="71">
        <v>-77.09</v>
      </c>
      <c r="F34" s="70"/>
      <c r="G34" s="70"/>
      <c r="H34" s="69">
        <v>-77.09</v>
      </c>
      <c r="I34" s="120">
        <v>-77.09</v>
      </c>
    </row>
    <row r="35" spans="1:9" x14ac:dyDescent="0.2">
      <c r="A35" s="137" t="s">
        <v>22</v>
      </c>
      <c r="B35" s="136"/>
      <c r="C35" s="136"/>
      <c r="D35" s="136"/>
      <c r="E35" s="138">
        <v>-113.16</v>
      </c>
      <c r="F35" s="139"/>
      <c r="G35" s="139"/>
      <c r="H35" s="140">
        <v>-113.16</v>
      </c>
      <c r="I35" s="141">
        <v>-113.16</v>
      </c>
    </row>
    <row r="36" spans="1:9" x14ac:dyDescent="0.2">
      <c r="A36" s="121"/>
      <c r="B36" s="67"/>
      <c r="C36" s="67"/>
      <c r="D36" s="67"/>
      <c r="E36" s="66"/>
      <c r="F36" s="65"/>
      <c r="G36" s="65"/>
      <c r="H36" s="64"/>
      <c r="I36" s="117"/>
    </row>
    <row r="37" spans="1:9" x14ac:dyDescent="0.2">
      <c r="A37" s="116" t="s">
        <v>66</v>
      </c>
      <c r="B37" s="83" t="s">
        <v>67</v>
      </c>
      <c r="C37" s="82" t="s">
        <v>68</v>
      </c>
      <c r="D37" s="67" t="s">
        <v>70</v>
      </c>
      <c r="E37" s="66">
        <v>96385.35</v>
      </c>
      <c r="F37" s="65"/>
      <c r="G37" s="65"/>
      <c r="H37" s="64">
        <v>96385.35</v>
      </c>
      <c r="I37" s="117">
        <v>96385.35</v>
      </c>
    </row>
    <row r="38" spans="1:9" x14ac:dyDescent="0.2">
      <c r="A38" s="118"/>
      <c r="B38" s="80"/>
      <c r="C38" s="81"/>
      <c r="D38" s="6" t="s">
        <v>71</v>
      </c>
      <c r="E38" s="52">
        <v>-0.56999999999999995</v>
      </c>
      <c r="F38" s="53"/>
      <c r="G38" s="53"/>
      <c r="H38" s="11">
        <v>-0.56999999999999995</v>
      </c>
      <c r="I38" s="122">
        <v>-0.56999999999999995</v>
      </c>
    </row>
    <row r="39" spans="1:9" x14ac:dyDescent="0.2">
      <c r="A39" s="118"/>
      <c r="B39" s="80"/>
      <c r="C39" s="81"/>
      <c r="D39" s="6" t="s">
        <v>72</v>
      </c>
      <c r="E39" s="52">
        <v>-35186.720000000001</v>
      </c>
      <c r="F39" s="53"/>
      <c r="G39" s="53"/>
      <c r="H39" s="11">
        <v>-35186.720000000001</v>
      </c>
      <c r="I39" s="122">
        <v>-35186.720000000001</v>
      </c>
    </row>
    <row r="40" spans="1:9" x14ac:dyDescent="0.2">
      <c r="A40" s="118"/>
      <c r="B40" s="80"/>
      <c r="C40" s="79" t="s">
        <v>194</v>
      </c>
      <c r="D40" s="78"/>
      <c r="E40" s="77">
        <v>61198.06</v>
      </c>
      <c r="F40" s="76"/>
      <c r="G40" s="76"/>
      <c r="H40" s="75">
        <v>61198.06</v>
      </c>
      <c r="I40" s="119">
        <v>61198.06</v>
      </c>
    </row>
    <row r="41" spans="1:9" x14ac:dyDescent="0.2">
      <c r="A41" s="118"/>
      <c r="B41" s="73" t="s">
        <v>195</v>
      </c>
      <c r="C41" s="72"/>
      <c r="D41" s="72"/>
      <c r="E41" s="71">
        <v>61198.06</v>
      </c>
      <c r="F41" s="70"/>
      <c r="G41" s="70"/>
      <c r="H41" s="69">
        <v>61198.06</v>
      </c>
      <c r="I41" s="120">
        <v>61198.06</v>
      </c>
    </row>
    <row r="42" spans="1:9" x14ac:dyDescent="0.2">
      <c r="A42" s="137" t="s">
        <v>196</v>
      </c>
      <c r="B42" s="136"/>
      <c r="C42" s="136"/>
      <c r="D42" s="136"/>
      <c r="E42" s="138">
        <v>61198.06</v>
      </c>
      <c r="F42" s="139"/>
      <c r="G42" s="139"/>
      <c r="H42" s="140">
        <v>61198.06</v>
      </c>
      <c r="I42" s="141">
        <v>61198.06</v>
      </c>
    </row>
    <row r="43" spans="1:9" ht="13.5" thickBot="1" x14ac:dyDescent="0.25">
      <c r="A43" s="121"/>
      <c r="B43" s="67"/>
      <c r="C43" s="67"/>
      <c r="D43" s="67"/>
      <c r="E43" s="66"/>
      <c r="F43" s="65"/>
      <c r="G43" s="65"/>
      <c r="H43" s="64"/>
      <c r="I43" s="117"/>
    </row>
    <row r="44" spans="1:9" ht="13.5" thickBot="1" x14ac:dyDescent="0.25">
      <c r="A44" s="142" t="s">
        <v>17</v>
      </c>
      <c r="B44" s="143"/>
      <c r="C44" s="143"/>
      <c r="D44" s="143"/>
      <c r="E44" s="144">
        <v>60607.179999999993</v>
      </c>
      <c r="F44" s="145">
        <v>-0.13999999999999999</v>
      </c>
      <c r="G44" s="145">
        <v>0.01</v>
      </c>
      <c r="H44" s="146">
        <v>60607.05</v>
      </c>
      <c r="I44" s="147">
        <v>60607.05</v>
      </c>
    </row>
    <row r="49" spans="18:19" x14ac:dyDescent="0.2">
      <c r="R49" s="6"/>
      <c r="S49" s="6"/>
    </row>
    <row r="50" spans="18:19" x14ac:dyDescent="0.2">
      <c r="R50" s="6"/>
      <c r="S50" s="6"/>
    </row>
    <row r="51" spans="18:19" x14ac:dyDescent="0.2">
      <c r="R51" s="6"/>
      <c r="S51" s="6"/>
    </row>
    <row r="52" spans="18:19" x14ac:dyDescent="0.2">
      <c r="R52" s="6"/>
      <c r="S52" s="6"/>
    </row>
  </sheetData>
  <pageMargins left="0.7" right="0.7" top="0.75" bottom="0.75" header="0.3" footer="0.3"/>
  <pageSetup scale="70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zoomScale="80" zoomScaleNormal="80" workbookViewId="0">
      <selection activeCell="B38" sqref="B38"/>
    </sheetView>
  </sheetViews>
  <sheetFormatPr defaultRowHeight="12.75" x14ac:dyDescent="0.2"/>
  <cols>
    <col min="1" max="1" width="16.85546875" customWidth="1"/>
    <col min="2" max="2" width="40.7109375" customWidth="1"/>
    <col min="3" max="3" width="25.7109375" customWidth="1"/>
    <col min="4" max="4" width="40.7109375" customWidth="1"/>
    <col min="5" max="5" width="11.7109375" customWidth="1"/>
    <col min="6" max="6" width="13.28515625" bestFit="1" customWidth="1"/>
    <col min="7" max="7" width="13.42578125" bestFit="1" customWidth="1"/>
  </cols>
  <sheetData>
    <row r="1" spans="1:19" x14ac:dyDescent="0.2">
      <c r="A1" s="1" t="s">
        <v>545</v>
      </c>
      <c r="B1" s="1" t="s">
        <v>544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547</v>
      </c>
      <c r="B2" t="s">
        <v>546</v>
      </c>
    </row>
    <row r="4" spans="1:19" x14ac:dyDescent="0.2"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6">
        <v>2017</v>
      </c>
      <c r="F6" s="134" t="s">
        <v>16</v>
      </c>
      <c r="G6" s="148" t="s">
        <v>17</v>
      </c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2</v>
      </c>
      <c r="F7" s="16"/>
      <c r="G7" s="115"/>
    </row>
    <row r="8" spans="1:19" x14ac:dyDescent="0.2">
      <c r="A8" s="116" t="s">
        <v>66</v>
      </c>
      <c r="B8" s="83" t="s">
        <v>67</v>
      </c>
      <c r="C8" s="82" t="s">
        <v>68</v>
      </c>
      <c r="D8" s="67" t="s">
        <v>70</v>
      </c>
      <c r="E8" s="66">
        <v>1329596.18</v>
      </c>
      <c r="F8" s="64">
        <v>1329596.18</v>
      </c>
      <c r="G8" s="117">
        <v>1329596.18</v>
      </c>
    </row>
    <row r="9" spans="1:19" x14ac:dyDescent="0.2">
      <c r="A9" s="118"/>
      <c r="B9" s="80"/>
      <c r="C9" s="81"/>
      <c r="D9" s="6" t="s">
        <v>72</v>
      </c>
      <c r="E9" s="52">
        <v>-122097.15</v>
      </c>
      <c r="F9" s="11">
        <v>-122097.15</v>
      </c>
      <c r="G9" s="122">
        <v>-122097.15</v>
      </c>
    </row>
    <row r="10" spans="1:19" x14ac:dyDescent="0.2">
      <c r="A10" s="118"/>
      <c r="B10" s="80"/>
      <c r="C10" s="79" t="s">
        <v>194</v>
      </c>
      <c r="D10" s="78"/>
      <c r="E10" s="77">
        <v>1207499.03</v>
      </c>
      <c r="F10" s="75">
        <v>1207499.03</v>
      </c>
      <c r="G10" s="119">
        <v>1207499.03</v>
      </c>
    </row>
    <row r="11" spans="1:19" x14ac:dyDescent="0.2">
      <c r="A11" s="118"/>
      <c r="B11" s="73" t="s">
        <v>195</v>
      </c>
      <c r="C11" s="72"/>
      <c r="D11" s="72"/>
      <c r="E11" s="71">
        <v>1207499.03</v>
      </c>
      <c r="F11" s="69">
        <v>1207499.03</v>
      </c>
      <c r="G11" s="120">
        <v>1207499.03</v>
      </c>
    </row>
    <row r="12" spans="1:19" x14ac:dyDescent="0.2">
      <c r="A12" s="137" t="s">
        <v>196</v>
      </c>
      <c r="B12" s="136"/>
      <c r="C12" s="136"/>
      <c r="D12" s="136"/>
      <c r="E12" s="138">
        <v>1207499.03</v>
      </c>
      <c r="F12" s="140">
        <v>1207499.03</v>
      </c>
      <c r="G12" s="141">
        <v>1207499.03</v>
      </c>
    </row>
    <row r="13" spans="1:19" ht="13.5" thickBot="1" x14ac:dyDescent="0.25">
      <c r="A13" s="121"/>
      <c r="B13" s="67"/>
      <c r="C13" s="67"/>
      <c r="D13" s="67"/>
      <c r="E13" s="66"/>
      <c r="F13" s="64"/>
      <c r="G13" s="117"/>
    </row>
    <row r="14" spans="1:19" ht="13.5" thickBot="1" x14ac:dyDescent="0.25">
      <c r="A14" s="142" t="s">
        <v>17</v>
      </c>
      <c r="B14" s="143"/>
      <c r="C14" s="143"/>
      <c r="D14" s="143"/>
      <c r="E14" s="144">
        <v>1207499.03</v>
      </c>
      <c r="F14" s="146">
        <v>1207499.03</v>
      </c>
      <c r="G14" s="147">
        <v>1207499.03</v>
      </c>
    </row>
    <row r="19" spans="18:19" x14ac:dyDescent="0.2">
      <c r="R19" s="6"/>
      <c r="S19" s="6"/>
    </row>
    <row r="20" spans="18:19" x14ac:dyDescent="0.2">
      <c r="R20" s="6"/>
      <c r="S20" s="6"/>
    </row>
    <row r="21" spans="18:19" x14ac:dyDescent="0.2">
      <c r="R21" s="6"/>
      <c r="S21" s="6"/>
    </row>
    <row r="22" spans="18:19" x14ac:dyDescent="0.2">
      <c r="R22" s="6"/>
      <c r="S22" s="6"/>
    </row>
  </sheetData>
  <pageMargins left="0.7" right="0.7" top="0.75" bottom="0.75" header="0.3" footer="0.3"/>
  <pageSetup scale="7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zoomScale="80" zoomScaleNormal="80" workbookViewId="0">
      <selection activeCell="B23" sqref="B23"/>
    </sheetView>
  </sheetViews>
  <sheetFormatPr defaultRowHeight="12.75" x14ac:dyDescent="0.2"/>
  <cols>
    <col min="1" max="1" width="18.85546875" customWidth="1"/>
    <col min="2" max="2" width="40.7109375" customWidth="1"/>
    <col min="3" max="3" width="25.7109375" customWidth="1"/>
    <col min="4" max="4" width="40.7109375" customWidth="1"/>
    <col min="5" max="5" width="10.7109375" customWidth="1"/>
    <col min="6" max="6" width="13.28515625" bestFit="1" customWidth="1"/>
    <col min="7" max="7" width="11.7109375" bestFit="1" customWidth="1"/>
  </cols>
  <sheetData>
    <row r="1" spans="1:19" x14ac:dyDescent="0.2">
      <c r="A1" s="1" t="s">
        <v>532</v>
      </c>
      <c r="B1" s="1" t="s">
        <v>531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536</v>
      </c>
      <c r="B2" t="s">
        <v>535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6">
        <v>2017</v>
      </c>
      <c r="F6" s="134" t="s">
        <v>16</v>
      </c>
      <c r="G6" s="148" t="s">
        <v>17</v>
      </c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2</v>
      </c>
      <c r="F7" s="16"/>
      <c r="G7" s="115"/>
    </row>
    <row r="8" spans="1:19" ht="25.5" x14ac:dyDescent="0.2">
      <c r="A8" s="125" t="s">
        <v>66</v>
      </c>
      <c r="B8" s="83" t="s">
        <v>67</v>
      </c>
      <c r="C8" s="82" t="s">
        <v>68</v>
      </c>
      <c r="D8" s="67" t="s">
        <v>70</v>
      </c>
      <c r="E8" s="66">
        <v>415287.66</v>
      </c>
      <c r="F8" s="64">
        <v>415287.66</v>
      </c>
      <c r="G8" s="117">
        <v>415287.66</v>
      </c>
    </row>
    <row r="9" spans="1:19" x14ac:dyDescent="0.2">
      <c r="A9" s="118"/>
      <c r="B9" s="80"/>
      <c r="C9" s="81"/>
      <c r="D9" s="6" t="s">
        <v>72</v>
      </c>
      <c r="E9" s="52">
        <v>38102.39</v>
      </c>
      <c r="F9" s="11">
        <v>38102.39</v>
      </c>
      <c r="G9" s="122">
        <v>38102.39</v>
      </c>
    </row>
    <row r="10" spans="1:19" x14ac:dyDescent="0.2">
      <c r="A10" s="118"/>
      <c r="B10" s="80"/>
      <c r="C10" s="79" t="s">
        <v>194</v>
      </c>
      <c r="D10" s="78"/>
      <c r="E10" s="77">
        <v>453390.05</v>
      </c>
      <c r="F10" s="75">
        <v>453390.05</v>
      </c>
      <c r="G10" s="119">
        <v>453390.05</v>
      </c>
    </row>
    <row r="11" spans="1:19" x14ac:dyDescent="0.2">
      <c r="A11" s="118"/>
      <c r="B11" s="73" t="s">
        <v>195</v>
      </c>
      <c r="C11" s="72"/>
      <c r="D11" s="72"/>
      <c r="E11" s="71">
        <v>453390.05</v>
      </c>
      <c r="F11" s="69">
        <v>453390.05</v>
      </c>
      <c r="G11" s="120">
        <v>453390.05</v>
      </c>
    </row>
    <row r="12" spans="1:19" x14ac:dyDescent="0.2">
      <c r="A12" s="137" t="s">
        <v>196</v>
      </c>
      <c r="B12" s="136"/>
      <c r="C12" s="136"/>
      <c r="D12" s="136"/>
      <c r="E12" s="138">
        <v>453390.05</v>
      </c>
      <c r="F12" s="140">
        <v>453390.05</v>
      </c>
      <c r="G12" s="141">
        <v>453390.05</v>
      </c>
    </row>
    <row r="13" spans="1:19" ht="13.5" thickBot="1" x14ac:dyDescent="0.25">
      <c r="A13" s="121"/>
      <c r="B13" s="67"/>
      <c r="C13" s="67"/>
      <c r="D13" s="67"/>
      <c r="E13" s="66"/>
      <c r="F13" s="64"/>
      <c r="G13" s="117"/>
    </row>
    <row r="14" spans="1:19" ht="13.5" thickBot="1" x14ac:dyDescent="0.25">
      <c r="A14" s="142" t="s">
        <v>17</v>
      </c>
      <c r="B14" s="143"/>
      <c r="C14" s="143"/>
      <c r="D14" s="143"/>
      <c r="E14" s="144">
        <v>453390.05</v>
      </c>
      <c r="F14" s="146">
        <v>453390.05</v>
      </c>
      <c r="G14" s="147">
        <v>453390.05</v>
      </c>
    </row>
    <row r="19" spans="18:19" x14ac:dyDescent="0.2">
      <c r="R19" s="6"/>
      <c r="S19" s="6"/>
    </row>
    <row r="20" spans="18:19" x14ac:dyDescent="0.2">
      <c r="R20" s="6"/>
      <c r="S20" s="6"/>
    </row>
    <row r="21" spans="18:19" x14ac:dyDescent="0.2">
      <c r="R21" s="6"/>
      <c r="S21" s="6"/>
    </row>
    <row r="22" spans="18:19" x14ac:dyDescent="0.2">
      <c r="R22" s="6"/>
      <c r="S22" s="6"/>
    </row>
  </sheetData>
  <pageMargins left="0.7" right="0.7" top="0.75" bottom="0.75" header="0.3" footer="0.3"/>
  <pageSetup scale="7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opLeftCell="A2" zoomScale="80" zoomScaleNormal="80" workbookViewId="0">
      <pane xSplit="4" ySplit="6" topLeftCell="E8" activePane="bottomRight" state="frozen"/>
      <selection activeCell="A2" sqref="A2"/>
      <selection pane="topRight" activeCell="E2" sqref="E2"/>
      <selection pane="bottomLeft" activeCell="A8" sqref="A8"/>
      <selection pane="bottomRight" activeCell="A2" sqref="A2"/>
    </sheetView>
  </sheetViews>
  <sheetFormatPr defaultRowHeight="12.75" x14ac:dyDescent="0.2"/>
  <cols>
    <col min="1" max="1" width="17" customWidth="1"/>
    <col min="2" max="2" width="40.7109375" customWidth="1"/>
    <col min="3" max="3" width="18.5703125" customWidth="1"/>
    <col min="4" max="4" width="36" customWidth="1"/>
    <col min="5" max="5" width="11.140625" customWidth="1"/>
    <col min="6" max="6" width="12.42578125" customWidth="1"/>
    <col min="7" max="8" width="7.7109375" customWidth="1"/>
    <col min="9" max="9" width="7.42578125" customWidth="1"/>
    <col min="10" max="10" width="7.28515625" customWidth="1"/>
    <col min="11" max="11" width="7.5703125" customWidth="1"/>
    <col min="12" max="12" width="7.42578125" customWidth="1"/>
    <col min="13" max="15" width="7.5703125" customWidth="1"/>
    <col min="16" max="16" width="7.28515625" customWidth="1"/>
    <col min="17" max="17" width="12" customWidth="1"/>
    <col min="18" max="18" width="11.7109375" customWidth="1"/>
  </cols>
  <sheetData>
    <row r="1" spans="1:19" x14ac:dyDescent="0.2">
      <c r="A1" s="1" t="s">
        <v>545</v>
      </c>
      <c r="B1" s="1" t="s">
        <v>544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543</v>
      </c>
      <c r="B2" t="s">
        <v>542</v>
      </c>
    </row>
    <row r="4" spans="1:19" x14ac:dyDescent="0.2"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6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4" t="s">
        <v>16</v>
      </c>
      <c r="R6" s="148" t="s">
        <v>17</v>
      </c>
      <c r="S6" s="62"/>
    </row>
    <row r="7" spans="1:19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115"/>
      <c r="S7" s="62"/>
    </row>
    <row r="8" spans="1:19" x14ac:dyDescent="0.2">
      <c r="A8" s="116" t="s">
        <v>9</v>
      </c>
      <c r="B8" s="83" t="s">
        <v>36</v>
      </c>
      <c r="C8" s="82" t="s">
        <v>37</v>
      </c>
      <c r="D8" s="67" t="s">
        <v>38</v>
      </c>
      <c r="E8" s="66"/>
      <c r="F8" s="65"/>
      <c r="G8" s="65"/>
      <c r="H8" s="65"/>
      <c r="I8" s="65"/>
      <c r="J8" s="65"/>
      <c r="K8" s="65"/>
      <c r="L8" s="65"/>
      <c r="M8" s="65"/>
      <c r="N8" s="65"/>
      <c r="O8" s="65"/>
      <c r="P8" s="65">
        <v>4444.1499999999996</v>
      </c>
      <c r="Q8" s="64">
        <v>4444.1499999999996</v>
      </c>
      <c r="R8" s="117">
        <v>4444.1499999999996</v>
      </c>
      <c r="S8" s="62"/>
    </row>
    <row r="9" spans="1:19" x14ac:dyDescent="0.2">
      <c r="A9" s="118"/>
      <c r="B9" s="80"/>
      <c r="C9" s="79" t="s">
        <v>147</v>
      </c>
      <c r="D9" s="78"/>
      <c r="E9" s="77"/>
      <c r="F9" s="76"/>
      <c r="G9" s="76"/>
      <c r="H9" s="76"/>
      <c r="I9" s="76"/>
      <c r="J9" s="76"/>
      <c r="K9" s="76"/>
      <c r="L9" s="76"/>
      <c r="M9" s="76"/>
      <c r="N9" s="76"/>
      <c r="O9" s="76"/>
      <c r="P9" s="76">
        <v>4444.1499999999996</v>
      </c>
      <c r="Q9" s="75">
        <v>4444.1499999999996</v>
      </c>
      <c r="R9" s="119">
        <v>4444.1499999999996</v>
      </c>
    </row>
    <row r="10" spans="1:19" x14ac:dyDescent="0.2">
      <c r="A10" s="118"/>
      <c r="B10" s="73" t="s">
        <v>149</v>
      </c>
      <c r="C10" s="72"/>
      <c r="D10" s="72"/>
      <c r="E10" s="71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>
        <v>4444.1499999999996</v>
      </c>
      <c r="Q10" s="69">
        <v>4444.1499999999996</v>
      </c>
      <c r="R10" s="120">
        <v>4444.1499999999996</v>
      </c>
    </row>
    <row r="11" spans="1:19" x14ac:dyDescent="0.2">
      <c r="A11" s="118"/>
      <c r="B11" s="83" t="s">
        <v>14</v>
      </c>
      <c r="C11" s="82" t="s">
        <v>11</v>
      </c>
      <c r="D11" s="67" t="s">
        <v>541</v>
      </c>
      <c r="E11" s="66">
        <v>5930.15</v>
      </c>
      <c r="F11" s="65"/>
      <c r="G11" s="65">
        <v>6245.04</v>
      </c>
      <c r="H11" s="65"/>
      <c r="I11" s="65"/>
      <c r="J11" s="65"/>
      <c r="K11" s="65"/>
      <c r="L11" s="65">
        <v>5103.99</v>
      </c>
      <c r="M11" s="65"/>
      <c r="N11" s="65"/>
      <c r="O11" s="65"/>
      <c r="P11" s="65"/>
      <c r="Q11" s="64">
        <v>17279.18</v>
      </c>
      <c r="R11" s="117">
        <v>17279.18</v>
      </c>
    </row>
    <row r="12" spans="1:19" x14ac:dyDescent="0.2">
      <c r="A12" s="118"/>
      <c r="B12" s="80"/>
      <c r="C12" s="81"/>
      <c r="D12" s="6" t="s">
        <v>12</v>
      </c>
      <c r="E12" s="52">
        <v>-14065.31</v>
      </c>
      <c r="F12" s="53">
        <v>2097.1</v>
      </c>
      <c r="G12" s="53">
        <v>210.98</v>
      </c>
      <c r="H12" s="53">
        <v>2792.78</v>
      </c>
      <c r="I12" s="53">
        <v>2836.95</v>
      </c>
      <c r="J12" s="53">
        <v>4054.6</v>
      </c>
      <c r="K12" s="53">
        <v>2711.82</v>
      </c>
      <c r="L12" s="53"/>
      <c r="M12" s="53">
        <v>3461.82</v>
      </c>
      <c r="N12" s="53">
        <v>2711.82</v>
      </c>
      <c r="O12" s="53">
        <v>3102.38</v>
      </c>
      <c r="P12" s="53"/>
      <c r="Q12" s="11">
        <v>9914.9400000000023</v>
      </c>
      <c r="R12" s="122">
        <v>9914.9400000000023</v>
      </c>
    </row>
    <row r="13" spans="1:19" x14ac:dyDescent="0.2">
      <c r="A13" s="118"/>
      <c r="B13" s="80"/>
      <c r="C13" s="79" t="s">
        <v>18</v>
      </c>
      <c r="D13" s="78"/>
      <c r="E13" s="77">
        <v>-8135.16</v>
      </c>
      <c r="F13" s="76">
        <v>2097.1</v>
      </c>
      <c r="G13" s="76">
        <v>6456.0199999999995</v>
      </c>
      <c r="H13" s="76">
        <v>2792.78</v>
      </c>
      <c r="I13" s="76">
        <v>2836.95</v>
      </c>
      <c r="J13" s="76">
        <v>4054.6</v>
      </c>
      <c r="K13" s="76">
        <v>2711.82</v>
      </c>
      <c r="L13" s="76">
        <v>5103.99</v>
      </c>
      <c r="M13" s="76">
        <v>3461.82</v>
      </c>
      <c r="N13" s="76">
        <v>2711.82</v>
      </c>
      <c r="O13" s="76">
        <v>3102.38</v>
      </c>
      <c r="P13" s="76"/>
      <c r="Q13" s="75">
        <v>27194.120000000003</v>
      </c>
      <c r="R13" s="119">
        <v>27194.120000000003</v>
      </c>
    </row>
    <row r="14" spans="1:19" x14ac:dyDescent="0.2">
      <c r="A14" s="118"/>
      <c r="B14" s="73" t="s">
        <v>20</v>
      </c>
      <c r="C14" s="72"/>
      <c r="D14" s="72"/>
      <c r="E14" s="71">
        <v>-8135.16</v>
      </c>
      <c r="F14" s="70">
        <v>2097.1</v>
      </c>
      <c r="G14" s="70">
        <v>6456.0199999999995</v>
      </c>
      <c r="H14" s="70">
        <v>2792.78</v>
      </c>
      <c r="I14" s="70">
        <v>2836.95</v>
      </c>
      <c r="J14" s="70">
        <v>4054.6</v>
      </c>
      <c r="K14" s="70">
        <v>2711.82</v>
      </c>
      <c r="L14" s="70">
        <v>5103.99</v>
      </c>
      <c r="M14" s="70">
        <v>3461.82</v>
      </c>
      <c r="N14" s="70">
        <v>2711.82</v>
      </c>
      <c r="O14" s="70">
        <v>3102.38</v>
      </c>
      <c r="P14" s="70"/>
      <c r="Q14" s="69">
        <v>27194.120000000003</v>
      </c>
      <c r="R14" s="120">
        <v>27194.120000000003</v>
      </c>
    </row>
    <row r="15" spans="1:19" x14ac:dyDescent="0.2">
      <c r="A15" s="137" t="s">
        <v>21</v>
      </c>
      <c r="B15" s="136"/>
      <c r="C15" s="136"/>
      <c r="D15" s="136"/>
      <c r="E15" s="138">
        <v>-8135.16</v>
      </c>
      <c r="F15" s="139">
        <v>2097.1</v>
      </c>
      <c r="G15" s="139">
        <v>6456.0199999999995</v>
      </c>
      <c r="H15" s="139">
        <v>2792.78</v>
      </c>
      <c r="I15" s="139">
        <v>2836.95</v>
      </c>
      <c r="J15" s="139">
        <v>4054.6</v>
      </c>
      <c r="K15" s="139">
        <v>2711.82</v>
      </c>
      <c r="L15" s="139">
        <v>5103.99</v>
      </c>
      <c r="M15" s="139">
        <v>3461.82</v>
      </c>
      <c r="N15" s="139">
        <v>2711.82</v>
      </c>
      <c r="O15" s="139">
        <v>3102.38</v>
      </c>
      <c r="P15" s="139">
        <v>4444.1499999999996</v>
      </c>
      <c r="Q15" s="140">
        <v>31638.270000000004</v>
      </c>
      <c r="R15" s="141">
        <v>31638.270000000004</v>
      </c>
    </row>
    <row r="16" spans="1:19" x14ac:dyDescent="0.2">
      <c r="A16" s="121"/>
      <c r="B16" s="67"/>
      <c r="C16" s="67"/>
      <c r="D16" s="67"/>
      <c r="E16" s="66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4"/>
      <c r="R16" s="117"/>
    </row>
    <row r="17" spans="1:18" x14ac:dyDescent="0.2">
      <c r="A17" s="116" t="s">
        <v>15</v>
      </c>
      <c r="B17" s="83" t="s">
        <v>56</v>
      </c>
      <c r="C17" s="82" t="s">
        <v>57</v>
      </c>
      <c r="D17" s="67" t="s">
        <v>58</v>
      </c>
      <c r="E17" s="66">
        <v>594.26</v>
      </c>
      <c r="F17" s="65">
        <v>2336.5300000000002</v>
      </c>
      <c r="G17" s="65">
        <v>1221.8900000000001</v>
      </c>
      <c r="H17" s="65">
        <v>1187.8699999999999</v>
      </c>
      <c r="I17" s="65">
        <v>1211.03</v>
      </c>
      <c r="J17" s="65">
        <v>1.66</v>
      </c>
      <c r="K17" s="65">
        <v>2337.2599999999998</v>
      </c>
      <c r="L17" s="65">
        <v>1126.3</v>
      </c>
      <c r="M17" s="65"/>
      <c r="N17" s="65"/>
      <c r="O17" s="65"/>
      <c r="P17" s="65"/>
      <c r="Q17" s="64">
        <v>10016.799999999999</v>
      </c>
      <c r="R17" s="117">
        <v>10016.799999999999</v>
      </c>
    </row>
    <row r="18" spans="1:18" x14ac:dyDescent="0.2">
      <c r="A18" s="118"/>
      <c r="B18" s="80"/>
      <c r="C18" s="79" t="s">
        <v>192</v>
      </c>
      <c r="D18" s="78"/>
      <c r="E18" s="77">
        <v>594.26</v>
      </c>
      <c r="F18" s="76">
        <v>2336.5300000000002</v>
      </c>
      <c r="G18" s="76">
        <v>1221.8900000000001</v>
      </c>
      <c r="H18" s="76">
        <v>1187.8699999999999</v>
      </c>
      <c r="I18" s="76">
        <v>1211.03</v>
      </c>
      <c r="J18" s="76">
        <v>1.66</v>
      </c>
      <c r="K18" s="76">
        <v>2337.2599999999998</v>
      </c>
      <c r="L18" s="76">
        <v>1126.3</v>
      </c>
      <c r="M18" s="76"/>
      <c r="N18" s="76"/>
      <c r="O18" s="76"/>
      <c r="P18" s="76"/>
      <c r="Q18" s="75">
        <v>10016.799999999999</v>
      </c>
      <c r="R18" s="119">
        <v>10016.799999999999</v>
      </c>
    </row>
    <row r="19" spans="1:18" x14ac:dyDescent="0.2">
      <c r="A19" s="118"/>
      <c r="B19" s="73" t="s">
        <v>193</v>
      </c>
      <c r="C19" s="72"/>
      <c r="D19" s="72"/>
      <c r="E19" s="71">
        <v>594.26</v>
      </c>
      <c r="F19" s="70">
        <v>2336.5300000000002</v>
      </c>
      <c r="G19" s="70">
        <v>1221.8900000000001</v>
      </c>
      <c r="H19" s="70">
        <v>1187.8699999999999</v>
      </c>
      <c r="I19" s="70">
        <v>1211.03</v>
      </c>
      <c r="J19" s="70">
        <v>1.66</v>
      </c>
      <c r="K19" s="70">
        <v>2337.2599999999998</v>
      </c>
      <c r="L19" s="70">
        <v>1126.3</v>
      </c>
      <c r="M19" s="70"/>
      <c r="N19" s="70"/>
      <c r="O19" s="70"/>
      <c r="P19" s="70"/>
      <c r="Q19" s="69">
        <v>10016.799999999999</v>
      </c>
      <c r="R19" s="120">
        <v>10016.799999999999</v>
      </c>
    </row>
    <row r="20" spans="1:18" x14ac:dyDescent="0.2">
      <c r="A20" s="118"/>
      <c r="B20" s="83" t="s">
        <v>14</v>
      </c>
      <c r="C20" s="82" t="s">
        <v>11</v>
      </c>
      <c r="D20" s="67" t="s">
        <v>12</v>
      </c>
      <c r="E20" s="66">
        <v>39.14</v>
      </c>
      <c r="F20" s="65">
        <v>13.84</v>
      </c>
      <c r="G20" s="65">
        <v>41.22</v>
      </c>
      <c r="H20" s="65">
        <v>19.82</v>
      </c>
      <c r="I20" s="65">
        <v>18.72</v>
      </c>
      <c r="J20" s="65">
        <v>18.39</v>
      </c>
      <c r="K20" s="65">
        <v>26.27</v>
      </c>
      <c r="L20" s="65">
        <v>33.69</v>
      </c>
      <c r="M20" s="65">
        <v>22.85</v>
      </c>
      <c r="N20" s="65">
        <v>17.899999999999999</v>
      </c>
      <c r="O20" s="65">
        <v>20.48</v>
      </c>
      <c r="P20" s="65">
        <v>29.33</v>
      </c>
      <c r="Q20" s="64">
        <v>301.64999999999998</v>
      </c>
      <c r="R20" s="117">
        <v>301.64999999999998</v>
      </c>
    </row>
    <row r="21" spans="1:18" x14ac:dyDescent="0.2">
      <c r="A21" s="118"/>
      <c r="B21" s="80"/>
      <c r="C21" s="79" t="s">
        <v>18</v>
      </c>
      <c r="D21" s="78"/>
      <c r="E21" s="77">
        <v>39.14</v>
      </c>
      <c r="F21" s="76">
        <v>13.84</v>
      </c>
      <c r="G21" s="76">
        <v>41.22</v>
      </c>
      <c r="H21" s="76">
        <v>19.82</v>
      </c>
      <c r="I21" s="76">
        <v>18.72</v>
      </c>
      <c r="J21" s="76">
        <v>18.39</v>
      </c>
      <c r="K21" s="76">
        <v>26.27</v>
      </c>
      <c r="L21" s="76">
        <v>33.69</v>
      </c>
      <c r="M21" s="76">
        <v>22.85</v>
      </c>
      <c r="N21" s="76">
        <v>17.899999999999999</v>
      </c>
      <c r="O21" s="76">
        <v>20.48</v>
      </c>
      <c r="P21" s="76">
        <v>29.33</v>
      </c>
      <c r="Q21" s="75">
        <v>301.64999999999998</v>
      </c>
      <c r="R21" s="119">
        <v>301.64999999999998</v>
      </c>
    </row>
    <row r="22" spans="1:18" x14ac:dyDescent="0.2">
      <c r="A22" s="118"/>
      <c r="B22" s="73" t="s">
        <v>20</v>
      </c>
      <c r="C22" s="72"/>
      <c r="D22" s="72"/>
      <c r="E22" s="71">
        <v>39.14</v>
      </c>
      <c r="F22" s="70">
        <v>13.84</v>
      </c>
      <c r="G22" s="70">
        <v>41.22</v>
      </c>
      <c r="H22" s="70">
        <v>19.82</v>
      </c>
      <c r="I22" s="70">
        <v>18.72</v>
      </c>
      <c r="J22" s="70">
        <v>18.39</v>
      </c>
      <c r="K22" s="70">
        <v>26.27</v>
      </c>
      <c r="L22" s="70">
        <v>33.69</v>
      </c>
      <c r="M22" s="70">
        <v>22.85</v>
      </c>
      <c r="N22" s="70">
        <v>17.899999999999999</v>
      </c>
      <c r="O22" s="70">
        <v>20.48</v>
      </c>
      <c r="P22" s="70">
        <v>29.33</v>
      </c>
      <c r="Q22" s="69">
        <v>301.64999999999998</v>
      </c>
      <c r="R22" s="120">
        <v>301.64999999999998</v>
      </c>
    </row>
    <row r="23" spans="1:18" x14ac:dyDescent="0.2">
      <c r="A23" s="137" t="s">
        <v>22</v>
      </c>
      <c r="B23" s="136"/>
      <c r="C23" s="136"/>
      <c r="D23" s="136"/>
      <c r="E23" s="138">
        <v>633.4</v>
      </c>
      <c r="F23" s="139">
        <v>2350.3700000000003</v>
      </c>
      <c r="G23" s="139">
        <v>1263.1100000000001</v>
      </c>
      <c r="H23" s="139">
        <v>1207.6899999999998</v>
      </c>
      <c r="I23" s="139">
        <v>1229.75</v>
      </c>
      <c r="J23" s="139">
        <v>20.05</v>
      </c>
      <c r="K23" s="139">
        <v>2363.5299999999997</v>
      </c>
      <c r="L23" s="139">
        <v>1159.99</v>
      </c>
      <c r="M23" s="139">
        <v>22.85</v>
      </c>
      <c r="N23" s="139">
        <v>17.899999999999999</v>
      </c>
      <c r="O23" s="139">
        <v>20.48</v>
      </c>
      <c r="P23" s="139">
        <v>29.33</v>
      </c>
      <c r="Q23" s="140">
        <v>10318.449999999999</v>
      </c>
      <c r="R23" s="141">
        <v>10318.449999999999</v>
      </c>
    </row>
    <row r="24" spans="1:18" x14ac:dyDescent="0.2">
      <c r="A24" s="121"/>
      <c r="B24" s="67"/>
      <c r="C24" s="67"/>
      <c r="D24" s="67"/>
      <c r="E24" s="66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4"/>
      <c r="R24" s="117"/>
    </row>
    <row r="25" spans="1:18" x14ac:dyDescent="0.2">
      <c r="A25" s="116" t="s">
        <v>66</v>
      </c>
      <c r="B25" s="83" t="s">
        <v>67</v>
      </c>
      <c r="C25" s="82" t="s">
        <v>68</v>
      </c>
      <c r="D25" s="67" t="s">
        <v>70</v>
      </c>
      <c r="E25" s="66">
        <v>-425.58</v>
      </c>
      <c r="F25" s="65">
        <v>4072270.71</v>
      </c>
      <c r="G25" s="65">
        <v>421.66</v>
      </c>
      <c r="H25" s="65">
        <v>207.93</v>
      </c>
      <c r="I25" s="65">
        <v>116.85</v>
      </c>
      <c r="J25" s="65">
        <v>175.1</v>
      </c>
      <c r="K25" s="65">
        <v>265.47000000000003</v>
      </c>
      <c r="L25" s="65">
        <v>248.75</v>
      </c>
      <c r="M25" s="65">
        <v>165.67</v>
      </c>
      <c r="N25" s="65">
        <v>100.83</v>
      </c>
      <c r="O25" s="65">
        <v>126.91</v>
      </c>
      <c r="P25" s="65">
        <v>87.54</v>
      </c>
      <c r="Q25" s="64">
        <v>4073761.8400000008</v>
      </c>
      <c r="R25" s="117">
        <v>4073761.8400000008</v>
      </c>
    </row>
    <row r="26" spans="1:18" x14ac:dyDescent="0.2">
      <c r="A26" s="118"/>
      <c r="B26" s="80"/>
      <c r="C26" s="81"/>
      <c r="D26" s="6" t="s">
        <v>71</v>
      </c>
      <c r="E26" s="52">
        <v>-17.079999999999998</v>
      </c>
      <c r="F26" s="53">
        <v>1.26</v>
      </c>
      <c r="G26" s="53">
        <v>1.95</v>
      </c>
      <c r="H26" s="53">
        <v>1.3</v>
      </c>
      <c r="I26" s="53">
        <v>1.85</v>
      </c>
      <c r="J26" s="53">
        <v>1.78</v>
      </c>
      <c r="K26" s="53">
        <v>0.64</v>
      </c>
      <c r="L26" s="53">
        <v>6.13</v>
      </c>
      <c r="M26" s="53">
        <v>0.25</v>
      </c>
      <c r="N26" s="53">
        <v>0.02</v>
      </c>
      <c r="O26" s="53">
        <v>0.33</v>
      </c>
      <c r="P26" s="53">
        <v>0.01</v>
      </c>
      <c r="Q26" s="11">
        <v>-1.5599999999999989</v>
      </c>
      <c r="R26" s="122">
        <v>-1.5599999999999989</v>
      </c>
    </row>
    <row r="27" spans="1:18" x14ac:dyDescent="0.2">
      <c r="A27" s="118"/>
      <c r="B27" s="80"/>
      <c r="C27" s="81"/>
      <c r="D27" s="6" t="s">
        <v>89</v>
      </c>
      <c r="E27" s="52"/>
      <c r="F27" s="53"/>
      <c r="G27" s="53">
        <v>58.39</v>
      </c>
      <c r="H27" s="53">
        <v>8.18</v>
      </c>
      <c r="I27" s="53">
        <v>6.79</v>
      </c>
      <c r="J27" s="53">
        <v>10.26</v>
      </c>
      <c r="K27" s="53">
        <v>9.7899999999999991</v>
      </c>
      <c r="L27" s="53">
        <v>15.32</v>
      </c>
      <c r="M27" s="53">
        <v>4.87</v>
      </c>
      <c r="N27" s="53">
        <v>5.63</v>
      </c>
      <c r="O27" s="53">
        <v>3.06</v>
      </c>
      <c r="P27" s="53">
        <v>5.13</v>
      </c>
      <c r="Q27" s="11">
        <v>127.41999999999999</v>
      </c>
      <c r="R27" s="122">
        <v>127.41999999999999</v>
      </c>
    </row>
    <row r="28" spans="1:18" x14ac:dyDescent="0.2">
      <c r="A28" s="118"/>
      <c r="B28" s="80"/>
      <c r="C28" s="81"/>
      <c r="D28" s="6" t="s">
        <v>72</v>
      </c>
      <c r="E28" s="52">
        <v>305.8</v>
      </c>
      <c r="F28" s="53">
        <v>-1176285.56</v>
      </c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11">
        <v>-1175979.76</v>
      </c>
      <c r="R28" s="122">
        <v>-1175979.76</v>
      </c>
    </row>
    <row r="29" spans="1:18" x14ac:dyDescent="0.2">
      <c r="A29" s="118"/>
      <c r="B29" s="80"/>
      <c r="C29" s="79" t="s">
        <v>194</v>
      </c>
      <c r="D29" s="78"/>
      <c r="E29" s="77">
        <v>-136.85999999999996</v>
      </c>
      <c r="F29" s="76">
        <v>2895986.4099999997</v>
      </c>
      <c r="G29" s="76">
        <v>482</v>
      </c>
      <c r="H29" s="76">
        <v>217.41000000000003</v>
      </c>
      <c r="I29" s="76">
        <v>125.49</v>
      </c>
      <c r="J29" s="76">
        <v>187.14</v>
      </c>
      <c r="K29" s="76">
        <v>275.90000000000003</v>
      </c>
      <c r="L29" s="76">
        <v>270.2</v>
      </c>
      <c r="M29" s="76">
        <v>170.79</v>
      </c>
      <c r="N29" s="76">
        <v>106.47999999999999</v>
      </c>
      <c r="O29" s="76">
        <v>130.29999999999998</v>
      </c>
      <c r="P29" s="76">
        <v>92.68</v>
      </c>
      <c r="Q29" s="75">
        <v>2897907.9400000004</v>
      </c>
      <c r="R29" s="119">
        <v>2897907.9400000004</v>
      </c>
    </row>
    <row r="30" spans="1:18" x14ac:dyDescent="0.2">
      <c r="A30" s="118"/>
      <c r="B30" s="73" t="s">
        <v>195</v>
      </c>
      <c r="C30" s="72"/>
      <c r="D30" s="72"/>
      <c r="E30" s="71">
        <v>-136.85999999999996</v>
      </c>
      <c r="F30" s="70">
        <v>2895986.4099999997</v>
      </c>
      <c r="G30" s="70">
        <v>482</v>
      </c>
      <c r="H30" s="70">
        <v>217.41000000000003</v>
      </c>
      <c r="I30" s="70">
        <v>125.49</v>
      </c>
      <c r="J30" s="70">
        <v>187.14</v>
      </c>
      <c r="K30" s="70">
        <v>275.90000000000003</v>
      </c>
      <c r="L30" s="70">
        <v>270.2</v>
      </c>
      <c r="M30" s="70">
        <v>170.79</v>
      </c>
      <c r="N30" s="70">
        <v>106.47999999999999</v>
      </c>
      <c r="O30" s="70">
        <v>130.29999999999998</v>
      </c>
      <c r="P30" s="70">
        <v>92.68</v>
      </c>
      <c r="Q30" s="69">
        <v>2897907.9400000004</v>
      </c>
      <c r="R30" s="120">
        <v>2897907.9400000004</v>
      </c>
    </row>
    <row r="31" spans="1:18" x14ac:dyDescent="0.2">
      <c r="A31" s="137" t="s">
        <v>196</v>
      </c>
      <c r="B31" s="136"/>
      <c r="C31" s="136"/>
      <c r="D31" s="136"/>
      <c r="E31" s="138">
        <v>-136.85999999999996</v>
      </c>
      <c r="F31" s="139">
        <v>2895986.4099999997</v>
      </c>
      <c r="G31" s="139">
        <v>482</v>
      </c>
      <c r="H31" s="139">
        <v>217.41000000000003</v>
      </c>
      <c r="I31" s="139">
        <v>125.49</v>
      </c>
      <c r="J31" s="139">
        <v>187.14</v>
      </c>
      <c r="K31" s="139">
        <v>275.90000000000003</v>
      </c>
      <c r="L31" s="139">
        <v>270.2</v>
      </c>
      <c r="M31" s="139">
        <v>170.79</v>
      </c>
      <c r="N31" s="139">
        <v>106.47999999999999</v>
      </c>
      <c r="O31" s="139">
        <v>130.29999999999998</v>
      </c>
      <c r="P31" s="139">
        <v>92.68</v>
      </c>
      <c r="Q31" s="140">
        <v>2897907.9400000004</v>
      </c>
      <c r="R31" s="141">
        <v>2897907.9400000004</v>
      </c>
    </row>
    <row r="32" spans="1:18" ht="13.5" thickBot="1" x14ac:dyDescent="0.25">
      <c r="A32" s="121"/>
      <c r="B32" s="67"/>
      <c r="C32" s="67"/>
      <c r="D32" s="67"/>
      <c r="E32" s="66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4"/>
      <c r="R32" s="117"/>
    </row>
    <row r="33" spans="1:19" ht="13.5" thickBot="1" x14ac:dyDescent="0.25">
      <c r="A33" s="142" t="s">
        <v>17</v>
      </c>
      <c r="B33" s="143"/>
      <c r="C33" s="143"/>
      <c r="D33" s="143"/>
      <c r="E33" s="144">
        <v>-7638.619999999999</v>
      </c>
      <c r="F33" s="145">
        <v>2900433.88</v>
      </c>
      <c r="G33" s="145">
        <v>8201.1299999999992</v>
      </c>
      <c r="H33" s="145">
        <v>4217.880000000001</v>
      </c>
      <c r="I33" s="145">
        <v>4192.1899999999996</v>
      </c>
      <c r="J33" s="145">
        <v>4261.79</v>
      </c>
      <c r="K33" s="145">
        <v>5351.2500000000009</v>
      </c>
      <c r="L33" s="145">
        <v>6534.1799999999994</v>
      </c>
      <c r="M33" s="145">
        <v>3655.46</v>
      </c>
      <c r="N33" s="145">
        <v>2836.2000000000003</v>
      </c>
      <c r="O33" s="145">
        <v>3253.16</v>
      </c>
      <c r="P33" s="145">
        <v>4566.16</v>
      </c>
      <c r="Q33" s="146">
        <v>2939864.6600000011</v>
      </c>
      <c r="R33" s="147">
        <v>2939864.6600000011</v>
      </c>
    </row>
    <row r="37" spans="1:19" x14ac:dyDescent="0.2">
      <c r="S37" s="6"/>
    </row>
    <row r="38" spans="1:19" x14ac:dyDescent="0.2">
      <c r="S38" s="6"/>
    </row>
    <row r="39" spans="1:19" x14ac:dyDescent="0.2">
      <c r="S39" s="6"/>
    </row>
    <row r="40" spans="1:19" x14ac:dyDescent="0.2">
      <c r="S40" s="6"/>
    </row>
    <row r="41" spans="1:19" x14ac:dyDescent="0.2">
      <c r="S41" s="6"/>
    </row>
  </sheetData>
  <pageMargins left="0.7" right="0.7" top="0.75" bottom="0.75" header="0.3" footer="0.3"/>
  <pageSetup scale="53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5"/>
  <sheetViews>
    <sheetView zoomScale="90" zoomScaleNormal="90" workbookViewId="0">
      <selection activeCell="C3" sqref="C3"/>
    </sheetView>
  </sheetViews>
  <sheetFormatPr defaultRowHeight="12.75" x14ac:dyDescent="0.2"/>
  <cols>
    <col min="1" max="1" width="53.7109375" customWidth="1"/>
    <col min="2" max="2" width="10.42578125" bestFit="1" customWidth="1"/>
    <col min="3" max="3" width="11.28515625" bestFit="1" customWidth="1"/>
    <col min="4" max="4" width="17.57031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535</v>
      </c>
      <c r="B2" s="5">
        <v>453390.05</v>
      </c>
      <c r="C2" s="5" t="s">
        <v>540</v>
      </c>
      <c r="D2" s="5" t="s">
        <v>537</v>
      </c>
      <c r="E2" s="5"/>
      <c r="F2" s="5"/>
    </row>
    <row r="3" spans="1:6" x14ac:dyDescent="0.2">
      <c r="A3" s="56" t="s">
        <v>533</v>
      </c>
      <c r="B3" s="5">
        <v>1.54</v>
      </c>
      <c r="C3" s="5" t="s">
        <v>539</v>
      </c>
      <c r="D3" s="5" t="s">
        <v>537</v>
      </c>
      <c r="E3" s="5"/>
      <c r="F3" s="5"/>
    </row>
    <row r="4" spans="1:6" x14ac:dyDescent="0.2">
      <c r="A4" s="56" t="s">
        <v>529</v>
      </c>
      <c r="B4" s="5">
        <v>-149200</v>
      </c>
      <c r="C4" s="5" t="s">
        <v>538</v>
      </c>
      <c r="D4" s="5" t="s">
        <v>537</v>
      </c>
      <c r="E4" s="5"/>
      <c r="F4" s="5"/>
    </row>
    <row r="5" spans="1:6" x14ac:dyDescent="0.2">
      <c r="B5" s="5"/>
      <c r="C5" s="5"/>
      <c r="D5" s="5"/>
      <c r="E5" s="5"/>
      <c r="F5" s="5"/>
    </row>
  </sheetData>
  <hyperlinks>
    <hyperlink ref="A2" location="'800452215'!A1" display="800452215- ACQ- SEGMENT 3B 220"/>
    <hyperlink ref="A3" location="'800219631'!A1" display="800219631- I: TRTP 3C-3: VINCENT 500KV - EQUIP ONE"/>
    <hyperlink ref="A4" location="'800051827'!A1" display="800051827- 9219-2303--FERC-ANTELOPE TRANSMISSION"/>
  </hyperlinks>
  <pageMargins left="0.7" right="0.7" top="1" bottom="0.75" header="0.3" footer="0.3"/>
  <pageSetup orientation="landscape" r:id="rId1"/>
  <headerFooter>
    <oddHeader>&amp;R&amp;8TO2019 Draft Annual Update
Attachment 4
WP-Schedule 10-Recorded CWIP Expenditures 2017
Page &amp;P of &amp;N</oddHeader>
  </headerFooter>
  <customProperties>
    <customPr name="_pios_id" r:id="rId2"/>
  </customPropertie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view="pageBreakPreview" zoomScale="60" zoomScaleNormal="80" workbookViewId="0"/>
  </sheetViews>
  <sheetFormatPr defaultRowHeight="12.75" x14ac:dyDescent="0.2"/>
  <cols>
    <col min="1" max="1" width="23.140625" customWidth="1"/>
    <col min="2" max="2" width="40.7109375" customWidth="1"/>
    <col min="3" max="3" width="25.7109375" customWidth="1"/>
    <col min="4" max="4" width="40.7109375" customWidth="1"/>
    <col min="5" max="5" width="6.85546875" bestFit="1" customWidth="1"/>
    <col min="6" max="6" width="8.7109375" customWidth="1"/>
    <col min="7" max="7" width="4" customWidth="1"/>
    <col min="8" max="8" width="13.28515625" bestFit="1" customWidth="1"/>
    <col min="9" max="9" width="11.28515625" bestFit="1" customWidth="1"/>
  </cols>
  <sheetData>
    <row r="1" spans="1:23" x14ac:dyDescent="0.2">
      <c r="A1" s="1" t="s">
        <v>532</v>
      </c>
      <c r="B1" s="1" t="s">
        <v>531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3" x14ac:dyDescent="0.2">
      <c r="A2" t="s">
        <v>534</v>
      </c>
      <c r="B2" t="s">
        <v>533</v>
      </c>
    </row>
    <row r="5" spans="1:23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</row>
    <row r="6" spans="1:23" x14ac:dyDescent="0.2">
      <c r="A6" s="134"/>
      <c r="B6" s="134"/>
      <c r="C6" s="134"/>
      <c r="D6" s="134"/>
      <c r="E6" s="135">
        <v>2017</v>
      </c>
      <c r="F6" s="136"/>
      <c r="G6" s="136"/>
      <c r="H6" s="133" t="s">
        <v>16</v>
      </c>
      <c r="I6" s="151" t="s">
        <v>17</v>
      </c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</row>
    <row r="7" spans="1:23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16"/>
      <c r="I7" s="28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</row>
    <row r="8" spans="1:23" x14ac:dyDescent="0.2">
      <c r="A8" s="84" t="s">
        <v>15</v>
      </c>
      <c r="B8" s="83" t="s">
        <v>56</v>
      </c>
      <c r="C8" s="82" t="s">
        <v>57</v>
      </c>
      <c r="D8" s="67" t="s">
        <v>58</v>
      </c>
      <c r="E8" s="66">
        <v>0.5</v>
      </c>
      <c r="F8" s="65">
        <v>0.5</v>
      </c>
      <c r="G8" s="65">
        <v>0.47</v>
      </c>
      <c r="H8" s="64">
        <v>1.47</v>
      </c>
      <c r="I8" s="63">
        <v>1.47</v>
      </c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</row>
    <row r="9" spans="1:23" x14ac:dyDescent="0.2">
      <c r="A9" s="18"/>
      <c r="B9" s="80"/>
      <c r="C9" s="79" t="s">
        <v>192</v>
      </c>
      <c r="D9" s="78"/>
      <c r="E9" s="77">
        <v>0.5</v>
      </c>
      <c r="F9" s="76">
        <v>0.5</v>
      </c>
      <c r="G9" s="76">
        <v>0.47</v>
      </c>
      <c r="H9" s="75">
        <v>1.47</v>
      </c>
      <c r="I9" s="74">
        <v>1.47</v>
      </c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</row>
    <row r="10" spans="1:23" x14ac:dyDescent="0.2">
      <c r="A10" s="18"/>
      <c r="B10" s="73" t="s">
        <v>193</v>
      </c>
      <c r="C10" s="72"/>
      <c r="D10" s="72"/>
      <c r="E10" s="71">
        <v>0.5</v>
      </c>
      <c r="F10" s="70">
        <v>0.5</v>
      </c>
      <c r="G10" s="70">
        <v>0.47</v>
      </c>
      <c r="H10" s="69">
        <v>1.47</v>
      </c>
      <c r="I10" s="68">
        <v>1.47</v>
      </c>
    </row>
    <row r="11" spans="1:23" x14ac:dyDescent="0.2">
      <c r="A11" s="135" t="s">
        <v>22</v>
      </c>
      <c r="B11" s="136"/>
      <c r="C11" s="136"/>
      <c r="D11" s="136"/>
      <c r="E11" s="138">
        <v>0.5</v>
      </c>
      <c r="F11" s="139">
        <v>0.5</v>
      </c>
      <c r="G11" s="139">
        <v>0.47</v>
      </c>
      <c r="H11" s="140">
        <v>1.47</v>
      </c>
      <c r="I11" s="152">
        <v>1.47</v>
      </c>
    </row>
    <row r="12" spans="1:23" x14ac:dyDescent="0.2">
      <c r="A12" s="67"/>
      <c r="B12" s="67"/>
      <c r="C12" s="67"/>
      <c r="D12" s="67"/>
      <c r="E12" s="66"/>
      <c r="F12" s="65"/>
      <c r="G12" s="65"/>
      <c r="H12" s="64"/>
      <c r="I12" s="63"/>
    </row>
    <row r="13" spans="1:23" x14ac:dyDescent="0.2">
      <c r="A13" s="84" t="s">
        <v>66</v>
      </c>
      <c r="B13" s="83" t="s">
        <v>67</v>
      </c>
      <c r="C13" s="82" t="s">
        <v>68</v>
      </c>
      <c r="D13" s="67" t="s">
        <v>70</v>
      </c>
      <c r="E13" s="66">
        <v>0.03</v>
      </c>
      <c r="F13" s="65">
        <v>0.01</v>
      </c>
      <c r="G13" s="65">
        <v>0.03</v>
      </c>
      <c r="H13" s="64">
        <v>7.0000000000000007E-2</v>
      </c>
      <c r="I13" s="63">
        <v>7.0000000000000007E-2</v>
      </c>
    </row>
    <row r="14" spans="1:23" x14ac:dyDescent="0.2">
      <c r="A14" s="18"/>
      <c r="B14" s="80"/>
      <c r="C14" s="79" t="s">
        <v>194</v>
      </c>
      <c r="D14" s="78"/>
      <c r="E14" s="77">
        <v>0.03</v>
      </c>
      <c r="F14" s="76">
        <v>0.01</v>
      </c>
      <c r="G14" s="76">
        <v>0.03</v>
      </c>
      <c r="H14" s="75">
        <v>7.0000000000000007E-2</v>
      </c>
      <c r="I14" s="74">
        <v>7.0000000000000007E-2</v>
      </c>
    </row>
    <row r="15" spans="1:23" x14ac:dyDescent="0.2">
      <c r="A15" s="18"/>
      <c r="B15" s="73" t="s">
        <v>195</v>
      </c>
      <c r="C15" s="72"/>
      <c r="D15" s="72"/>
      <c r="E15" s="71">
        <v>0.03</v>
      </c>
      <c r="F15" s="70">
        <v>0.01</v>
      </c>
      <c r="G15" s="70">
        <v>0.03</v>
      </c>
      <c r="H15" s="69">
        <v>7.0000000000000007E-2</v>
      </c>
      <c r="I15" s="68">
        <v>7.0000000000000007E-2</v>
      </c>
    </row>
    <row r="16" spans="1:23" x14ac:dyDescent="0.2">
      <c r="A16" s="135" t="s">
        <v>196</v>
      </c>
      <c r="B16" s="136"/>
      <c r="C16" s="136"/>
      <c r="D16" s="136"/>
      <c r="E16" s="138">
        <v>0.03</v>
      </c>
      <c r="F16" s="139">
        <v>0.01</v>
      </c>
      <c r="G16" s="139">
        <v>0.03</v>
      </c>
      <c r="H16" s="140">
        <v>7.0000000000000007E-2</v>
      </c>
      <c r="I16" s="152">
        <v>7.0000000000000007E-2</v>
      </c>
    </row>
    <row r="17" spans="1:19" ht="13.5" thickBot="1" x14ac:dyDescent="0.25">
      <c r="A17" s="67"/>
      <c r="B17" s="67"/>
      <c r="C17" s="67"/>
      <c r="D17" s="67"/>
      <c r="E17" s="66"/>
      <c r="F17" s="65"/>
      <c r="G17" s="65"/>
      <c r="H17" s="64"/>
      <c r="I17" s="63"/>
    </row>
    <row r="18" spans="1:19" ht="13.5" thickBot="1" x14ac:dyDescent="0.25">
      <c r="A18" s="142" t="s">
        <v>17</v>
      </c>
      <c r="B18" s="143"/>
      <c r="C18" s="143"/>
      <c r="D18" s="143"/>
      <c r="E18" s="144">
        <v>0.53</v>
      </c>
      <c r="F18" s="145">
        <v>0.51</v>
      </c>
      <c r="G18" s="145">
        <v>0.5</v>
      </c>
      <c r="H18" s="146">
        <v>1.54</v>
      </c>
      <c r="I18" s="153">
        <v>1.54</v>
      </c>
    </row>
    <row r="23" spans="1:19" x14ac:dyDescent="0.2">
      <c r="R23" s="6"/>
      <c r="S23" s="6"/>
    </row>
    <row r="24" spans="1:19" x14ac:dyDescent="0.2">
      <c r="R24" s="6"/>
      <c r="S24" s="6"/>
    </row>
    <row r="25" spans="1:19" x14ac:dyDescent="0.2">
      <c r="R25" s="6"/>
      <c r="S25" s="6"/>
    </row>
    <row r="26" spans="1:19" x14ac:dyDescent="0.2">
      <c r="R26" s="6"/>
      <c r="S26" s="6"/>
    </row>
  </sheetData>
  <pageMargins left="0.7" right="0.7" top="0.75" bottom="0.75" header="0.3" footer="0.3"/>
  <pageSetup scale="6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zoomScale="80" zoomScaleNormal="80" workbookViewId="0"/>
  </sheetViews>
  <sheetFormatPr defaultRowHeight="12.75" x14ac:dyDescent="0.2"/>
  <cols>
    <col min="1" max="1" width="18.7109375" customWidth="1"/>
    <col min="2" max="2" width="40.7109375" customWidth="1"/>
    <col min="3" max="3" width="25.7109375" customWidth="1"/>
    <col min="4" max="4" width="40.7109375" customWidth="1"/>
    <col min="5" max="5" width="11.42578125" customWidth="1"/>
    <col min="6" max="6" width="13.28515625" bestFit="1" customWidth="1"/>
    <col min="7" max="7" width="12.42578125" bestFit="1" customWidth="1"/>
  </cols>
  <sheetData>
    <row r="1" spans="1:21" x14ac:dyDescent="0.2">
      <c r="A1" s="1" t="s">
        <v>532</v>
      </c>
      <c r="B1" s="1" t="s">
        <v>531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1" x14ac:dyDescent="0.2">
      <c r="A2" t="s">
        <v>530</v>
      </c>
      <c r="B2" t="s">
        <v>529</v>
      </c>
    </row>
    <row r="4" spans="1:21" x14ac:dyDescent="0.2"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</row>
    <row r="5" spans="1:21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</row>
    <row r="6" spans="1:21" x14ac:dyDescent="0.2">
      <c r="A6" s="134"/>
      <c r="B6" s="134"/>
      <c r="C6" s="134"/>
      <c r="D6" s="134"/>
      <c r="E6" s="135">
        <v>2017</v>
      </c>
      <c r="F6" s="133" t="s">
        <v>16</v>
      </c>
      <c r="G6" s="151" t="s">
        <v>17</v>
      </c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</row>
    <row r="7" spans="1:21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12</v>
      </c>
      <c r="F7" s="16"/>
      <c r="G7" s="28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</row>
    <row r="8" spans="1:21" x14ac:dyDescent="0.2">
      <c r="A8" s="84" t="s">
        <v>9</v>
      </c>
      <c r="B8" s="83" t="s">
        <v>42</v>
      </c>
      <c r="C8" s="82" t="s">
        <v>42</v>
      </c>
      <c r="D8" s="67" t="s">
        <v>42</v>
      </c>
      <c r="E8" s="66">
        <v>-149200</v>
      </c>
      <c r="F8" s="64">
        <v>-149200</v>
      </c>
      <c r="G8" s="63">
        <v>-149200</v>
      </c>
    </row>
    <row r="9" spans="1:21" x14ac:dyDescent="0.2">
      <c r="A9" s="18"/>
      <c r="B9" s="80"/>
      <c r="C9" s="79" t="s">
        <v>154</v>
      </c>
      <c r="D9" s="78"/>
      <c r="E9" s="77">
        <v>-149200</v>
      </c>
      <c r="F9" s="75">
        <v>-149200</v>
      </c>
      <c r="G9" s="74">
        <v>-149200</v>
      </c>
    </row>
    <row r="10" spans="1:21" x14ac:dyDescent="0.2">
      <c r="A10" s="18"/>
      <c r="B10" s="73" t="s">
        <v>154</v>
      </c>
      <c r="C10" s="72"/>
      <c r="D10" s="72"/>
      <c r="E10" s="71">
        <v>-149200</v>
      </c>
      <c r="F10" s="69">
        <v>-149200</v>
      </c>
      <c r="G10" s="68">
        <v>-149200</v>
      </c>
    </row>
    <row r="11" spans="1:21" x14ac:dyDescent="0.2">
      <c r="A11" s="135" t="s">
        <v>21</v>
      </c>
      <c r="B11" s="136"/>
      <c r="C11" s="136"/>
      <c r="D11" s="136"/>
      <c r="E11" s="138">
        <v>-149200</v>
      </c>
      <c r="F11" s="140">
        <v>-149200</v>
      </c>
      <c r="G11" s="152">
        <v>-149200</v>
      </c>
    </row>
    <row r="12" spans="1:21" ht="13.5" thickBot="1" x14ac:dyDescent="0.25">
      <c r="A12" s="67"/>
      <c r="B12" s="67"/>
      <c r="C12" s="67"/>
      <c r="D12" s="67"/>
      <c r="E12" s="66"/>
      <c r="F12" s="64"/>
      <c r="G12" s="63"/>
    </row>
    <row r="13" spans="1:21" ht="13.5" thickBot="1" x14ac:dyDescent="0.25">
      <c r="A13" s="142" t="s">
        <v>17</v>
      </c>
      <c r="B13" s="143"/>
      <c r="C13" s="143"/>
      <c r="D13" s="143"/>
      <c r="E13" s="144">
        <v>-149200</v>
      </c>
      <c r="F13" s="146">
        <v>-149200</v>
      </c>
      <c r="G13" s="153">
        <v>-149200</v>
      </c>
    </row>
    <row r="18" spans="18:19" x14ac:dyDescent="0.2">
      <c r="R18" s="6"/>
      <c r="S18" s="6"/>
    </row>
    <row r="19" spans="18:19" x14ac:dyDescent="0.2">
      <c r="R19" s="6"/>
      <c r="S19" s="6"/>
    </row>
    <row r="20" spans="18:19" x14ac:dyDescent="0.2">
      <c r="R20" s="6"/>
      <c r="S20" s="6"/>
    </row>
    <row r="21" spans="18:19" x14ac:dyDescent="0.2">
      <c r="R21" s="6"/>
      <c r="S21" s="6"/>
    </row>
  </sheetData>
  <pageMargins left="0.7" right="0.7" top="0.75" bottom="0.75" header="0.3" footer="0.3"/>
  <pageSetup scale="7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5"/>
  <sheetViews>
    <sheetView zoomScale="90" zoomScaleNormal="90" workbookViewId="0"/>
  </sheetViews>
  <sheetFormatPr defaultRowHeight="12.75" x14ac:dyDescent="0.2"/>
  <cols>
    <col min="1" max="1" width="53.28515625" customWidth="1"/>
    <col min="2" max="2" width="14" customWidth="1"/>
    <col min="3" max="3" width="11.28515625" bestFit="1" customWidth="1"/>
    <col min="4" max="4" width="16.140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523</v>
      </c>
      <c r="B2" s="87">
        <v>52084.710000000006</v>
      </c>
      <c r="C2" s="5" t="s">
        <v>528</v>
      </c>
      <c r="D2" s="5" t="s">
        <v>525</v>
      </c>
      <c r="E2" s="5"/>
      <c r="F2" s="5"/>
    </row>
    <row r="3" spans="1:6" x14ac:dyDescent="0.2">
      <c r="A3" s="56" t="s">
        <v>521</v>
      </c>
      <c r="B3" s="87">
        <v>247199.16999999998</v>
      </c>
      <c r="C3" s="5" t="s">
        <v>527</v>
      </c>
      <c r="D3" s="5" t="s">
        <v>525</v>
      </c>
      <c r="E3" s="5"/>
      <c r="F3" s="5"/>
    </row>
    <row r="4" spans="1:6" x14ac:dyDescent="0.2">
      <c r="A4" s="56" t="s">
        <v>516</v>
      </c>
      <c r="B4" s="87">
        <v>189305.95</v>
      </c>
      <c r="C4" s="5" t="s">
        <v>526</v>
      </c>
      <c r="D4" s="5" t="s">
        <v>525</v>
      </c>
      <c r="E4" s="5"/>
      <c r="F4" s="5"/>
    </row>
    <row r="5" spans="1:6" x14ac:dyDescent="0.2">
      <c r="B5" s="5"/>
      <c r="C5" s="5"/>
      <c r="D5" s="5"/>
      <c r="E5" s="5"/>
      <c r="F5" s="5"/>
    </row>
  </sheetData>
  <hyperlinks>
    <hyperlink ref="A2" location="'800217211'!A1" display="800217211- FIP-I:TRTP 4-3:PATH 26 LOOP:CONSTRUCT"/>
    <hyperlink ref="A3" location="'800217116'!A1" display="800217116- I: TRTP: ANTELOPE-WHIRLWIND 500KV T/L: C"/>
    <hyperlink ref="A4" location="'800051900'!A1" display="800051900- 9219-2366 - TRTP Segment 4"/>
  </hyperlinks>
  <pageMargins left="0.7" right="0.7" top="1" bottom="0.75" header="0.3" footer="0.3"/>
  <pageSetup orientation="landscape" r:id="rId1"/>
  <headerFooter>
    <oddHeader>&amp;R&amp;8TO2019 Draft Annual Update
Attachment 4
WP-Schedule 10-Recorded CWIP Expenditures 2017
Page &amp;P of &amp;N</oddHeader>
  </headerFooter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view="pageLayout" zoomScaleNormal="70" workbookViewId="0">
      <selection activeCell="D28" sqref="D28:I28"/>
    </sheetView>
  </sheetViews>
  <sheetFormatPr defaultRowHeight="12.75" x14ac:dyDescent="0.2"/>
  <cols>
    <col min="1" max="1" width="15.7109375" customWidth="1"/>
    <col min="2" max="2" width="40.7109375" customWidth="1"/>
    <col min="3" max="3" width="25.7109375" customWidth="1"/>
    <col min="4" max="4" width="40.7109375" customWidth="1"/>
    <col min="5" max="5" width="6.85546875" bestFit="1" customWidth="1"/>
    <col min="6" max="6" width="8.7109375" customWidth="1"/>
    <col min="7" max="7" width="5.28515625" bestFit="1" customWidth="1"/>
    <col min="8" max="8" width="13.28515625" bestFit="1" customWidth="1"/>
    <col min="9" max="9" width="13.140625" bestFit="1" customWidth="1"/>
  </cols>
  <sheetData>
    <row r="1" spans="1:19" x14ac:dyDescent="0.2">
      <c r="A1" s="1" t="s">
        <v>562</v>
      </c>
      <c r="B1" s="1" t="s">
        <v>561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576</v>
      </c>
      <c r="B2" t="s">
        <v>575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6">
        <v>2017</v>
      </c>
      <c r="F6" s="136"/>
      <c r="G6" s="136"/>
      <c r="H6" s="134" t="s">
        <v>16</v>
      </c>
      <c r="I6" s="148" t="s">
        <v>17</v>
      </c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4</v>
      </c>
      <c r="F7" s="34">
        <v>9</v>
      </c>
      <c r="G7" s="34">
        <v>10</v>
      </c>
      <c r="H7" s="16"/>
      <c r="I7" s="115"/>
      <c r="J7" s="62"/>
      <c r="K7" s="62"/>
      <c r="L7" s="62"/>
      <c r="M7" s="62"/>
      <c r="N7" s="62"/>
      <c r="O7" s="62"/>
      <c r="P7" s="62"/>
      <c r="Q7" s="62"/>
      <c r="R7" s="62"/>
      <c r="S7" s="62"/>
    </row>
    <row r="8" spans="1:19" x14ac:dyDescent="0.2">
      <c r="A8" s="116" t="s">
        <v>45</v>
      </c>
      <c r="B8" s="83" t="s">
        <v>94</v>
      </c>
      <c r="C8" s="82" t="s">
        <v>49</v>
      </c>
      <c r="D8" s="67" t="s">
        <v>53</v>
      </c>
      <c r="E8" s="66">
        <v>0</v>
      </c>
      <c r="F8" s="65"/>
      <c r="G8" s="65"/>
      <c r="H8" s="64">
        <v>0</v>
      </c>
      <c r="I8" s="117">
        <v>0</v>
      </c>
    </row>
    <row r="9" spans="1:19" x14ac:dyDescent="0.2">
      <c r="A9" s="118"/>
      <c r="B9" s="80"/>
      <c r="C9" s="79" t="s">
        <v>159</v>
      </c>
      <c r="D9" s="78"/>
      <c r="E9" s="77">
        <v>0</v>
      </c>
      <c r="F9" s="76"/>
      <c r="G9" s="76"/>
      <c r="H9" s="75">
        <v>0</v>
      </c>
      <c r="I9" s="119">
        <v>0</v>
      </c>
    </row>
    <row r="10" spans="1:19" x14ac:dyDescent="0.2">
      <c r="A10" s="118"/>
      <c r="B10" s="73" t="s">
        <v>162</v>
      </c>
      <c r="C10" s="72"/>
      <c r="D10" s="72"/>
      <c r="E10" s="71">
        <v>0</v>
      </c>
      <c r="F10" s="70"/>
      <c r="G10" s="70"/>
      <c r="H10" s="69">
        <v>0</v>
      </c>
      <c r="I10" s="120">
        <v>0</v>
      </c>
    </row>
    <row r="11" spans="1:19" x14ac:dyDescent="0.2">
      <c r="A11" s="137" t="s">
        <v>180</v>
      </c>
      <c r="B11" s="136"/>
      <c r="C11" s="136"/>
      <c r="D11" s="136"/>
      <c r="E11" s="138">
        <v>0</v>
      </c>
      <c r="F11" s="139"/>
      <c r="G11" s="139"/>
      <c r="H11" s="140">
        <v>0</v>
      </c>
      <c r="I11" s="141">
        <v>0</v>
      </c>
    </row>
    <row r="12" spans="1:19" x14ac:dyDescent="0.2">
      <c r="A12" s="121"/>
      <c r="B12" s="67"/>
      <c r="C12" s="67"/>
      <c r="D12" s="67"/>
      <c r="E12" s="66"/>
      <c r="F12" s="65"/>
      <c r="G12" s="65"/>
      <c r="H12" s="64"/>
      <c r="I12" s="117"/>
    </row>
    <row r="13" spans="1:19" x14ac:dyDescent="0.2">
      <c r="A13" s="116" t="s">
        <v>15</v>
      </c>
      <c r="B13" s="83" t="s">
        <v>56</v>
      </c>
      <c r="C13" s="82" t="s">
        <v>57</v>
      </c>
      <c r="D13" s="67" t="s">
        <v>58</v>
      </c>
      <c r="E13" s="66"/>
      <c r="F13" s="65">
        <v>179.2</v>
      </c>
      <c r="G13" s="65">
        <v>84.32</v>
      </c>
      <c r="H13" s="64">
        <v>263.52</v>
      </c>
      <c r="I13" s="117">
        <v>263.52</v>
      </c>
    </row>
    <row r="14" spans="1:19" x14ac:dyDescent="0.2">
      <c r="A14" s="118"/>
      <c r="B14" s="80"/>
      <c r="C14" s="79" t="s">
        <v>192</v>
      </c>
      <c r="D14" s="78"/>
      <c r="E14" s="77"/>
      <c r="F14" s="76">
        <v>179.2</v>
      </c>
      <c r="G14" s="76">
        <v>84.32</v>
      </c>
      <c r="H14" s="75">
        <v>263.52</v>
      </c>
      <c r="I14" s="119">
        <v>263.52</v>
      </c>
    </row>
    <row r="15" spans="1:19" x14ac:dyDescent="0.2">
      <c r="A15" s="118"/>
      <c r="B15" s="73" t="s">
        <v>193</v>
      </c>
      <c r="C15" s="72"/>
      <c r="D15" s="72"/>
      <c r="E15" s="71"/>
      <c r="F15" s="70">
        <v>179.2</v>
      </c>
      <c r="G15" s="70">
        <v>84.32</v>
      </c>
      <c r="H15" s="69">
        <v>263.52</v>
      </c>
      <c r="I15" s="120">
        <v>263.52</v>
      </c>
    </row>
    <row r="16" spans="1:19" x14ac:dyDescent="0.2">
      <c r="A16" s="137" t="s">
        <v>22</v>
      </c>
      <c r="B16" s="136"/>
      <c r="C16" s="136"/>
      <c r="D16" s="136"/>
      <c r="E16" s="138"/>
      <c r="F16" s="139">
        <v>179.2</v>
      </c>
      <c r="G16" s="139">
        <v>84.32</v>
      </c>
      <c r="H16" s="140">
        <v>263.52</v>
      </c>
      <c r="I16" s="141">
        <v>263.52</v>
      </c>
    </row>
    <row r="17" spans="1:19" x14ac:dyDescent="0.2">
      <c r="A17" s="121"/>
      <c r="B17" s="67"/>
      <c r="C17" s="67"/>
      <c r="D17" s="67"/>
      <c r="E17" s="66"/>
      <c r="F17" s="65"/>
      <c r="G17" s="65"/>
      <c r="H17" s="64"/>
      <c r="I17" s="117"/>
    </row>
    <row r="18" spans="1:19" x14ac:dyDescent="0.2">
      <c r="A18" s="116" t="s">
        <v>66</v>
      </c>
      <c r="B18" s="83" t="s">
        <v>67</v>
      </c>
      <c r="C18" s="82" t="s">
        <v>68</v>
      </c>
      <c r="D18" s="67" t="s">
        <v>70</v>
      </c>
      <c r="E18" s="66"/>
      <c r="F18" s="65">
        <v>8.52</v>
      </c>
      <c r="G18" s="65">
        <v>3.11</v>
      </c>
      <c r="H18" s="64">
        <v>11.629999999999999</v>
      </c>
      <c r="I18" s="117">
        <v>11.629999999999999</v>
      </c>
    </row>
    <row r="19" spans="1:19" x14ac:dyDescent="0.2">
      <c r="A19" s="118"/>
      <c r="B19" s="80"/>
      <c r="C19" s="81"/>
      <c r="D19" s="6" t="s">
        <v>71</v>
      </c>
      <c r="E19" s="52"/>
      <c r="F19" s="53">
        <v>1.98</v>
      </c>
      <c r="G19" s="53">
        <v>0.1</v>
      </c>
      <c r="H19" s="11">
        <v>2.08</v>
      </c>
      <c r="I19" s="122">
        <v>2.08</v>
      </c>
    </row>
    <row r="20" spans="1:19" x14ac:dyDescent="0.2">
      <c r="A20" s="118"/>
      <c r="B20" s="80"/>
      <c r="C20" s="81"/>
      <c r="D20" s="6" t="s">
        <v>89</v>
      </c>
      <c r="E20" s="52"/>
      <c r="F20" s="53">
        <v>0.25</v>
      </c>
      <c r="G20" s="53">
        <v>0.17</v>
      </c>
      <c r="H20" s="11">
        <v>0.42000000000000004</v>
      </c>
      <c r="I20" s="122">
        <v>0.42000000000000004</v>
      </c>
    </row>
    <row r="21" spans="1:19" x14ac:dyDescent="0.2">
      <c r="A21" s="118"/>
      <c r="B21" s="80"/>
      <c r="C21" s="81"/>
      <c r="D21" s="6" t="s">
        <v>72</v>
      </c>
      <c r="E21" s="52"/>
      <c r="F21" s="53">
        <v>104.13</v>
      </c>
      <c r="G21" s="53">
        <v>45.25</v>
      </c>
      <c r="H21" s="11">
        <v>149.38</v>
      </c>
      <c r="I21" s="122">
        <v>149.38</v>
      </c>
    </row>
    <row r="22" spans="1:19" x14ac:dyDescent="0.2">
      <c r="A22" s="118"/>
      <c r="B22" s="80"/>
      <c r="C22" s="79" t="s">
        <v>194</v>
      </c>
      <c r="D22" s="78"/>
      <c r="E22" s="77"/>
      <c r="F22" s="76">
        <v>114.88</v>
      </c>
      <c r="G22" s="76">
        <v>48.63</v>
      </c>
      <c r="H22" s="75">
        <v>163.51</v>
      </c>
      <c r="I22" s="119">
        <v>163.51</v>
      </c>
    </row>
    <row r="23" spans="1:19" x14ac:dyDescent="0.2">
      <c r="A23" s="118"/>
      <c r="B23" s="73" t="s">
        <v>195</v>
      </c>
      <c r="C23" s="72"/>
      <c r="D23" s="72"/>
      <c r="E23" s="71"/>
      <c r="F23" s="70">
        <v>114.88</v>
      </c>
      <c r="G23" s="70">
        <v>48.63</v>
      </c>
      <c r="H23" s="69">
        <v>163.51</v>
      </c>
      <c r="I23" s="120">
        <v>163.51</v>
      </c>
    </row>
    <row r="24" spans="1:19" x14ac:dyDescent="0.2">
      <c r="A24" s="137" t="s">
        <v>196</v>
      </c>
      <c r="B24" s="136"/>
      <c r="C24" s="136"/>
      <c r="D24" s="136"/>
      <c r="E24" s="138"/>
      <c r="F24" s="139">
        <v>114.88</v>
      </c>
      <c r="G24" s="139">
        <v>48.63</v>
      </c>
      <c r="H24" s="140">
        <v>163.51</v>
      </c>
      <c r="I24" s="141">
        <v>163.51</v>
      </c>
    </row>
    <row r="25" spans="1:19" ht="13.5" thickBot="1" x14ac:dyDescent="0.25">
      <c r="A25" s="121"/>
      <c r="B25" s="67"/>
      <c r="C25" s="67"/>
      <c r="D25" s="67"/>
      <c r="E25" s="66"/>
      <c r="F25" s="65"/>
      <c r="G25" s="65"/>
      <c r="H25" s="64"/>
      <c r="I25" s="117"/>
    </row>
    <row r="26" spans="1:19" ht="13.5" thickBot="1" x14ac:dyDescent="0.25">
      <c r="A26" s="142" t="s">
        <v>17</v>
      </c>
      <c r="B26" s="143"/>
      <c r="C26" s="143"/>
      <c r="D26" s="143"/>
      <c r="E26" s="144">
        <v>0</v>
      </c>
      <c r="F26" s="145">
        <v>294.08</v>
      </c>
      <c r="G26" s="145">
        <v>132.94999999999999</v>
      </c>
      <c r="H26" s="146">
        <v>427.03</v>
      </c>
      <c r="I26" s="147">
        <v>427.03</v>
      </c>
    </row>
    <row r="30" spans="1:19" x14ac:dyDescent="0.2">
      <c r="J30" s="6"/>
    </row>
    <row r="31" spans="1:19" x14ac:dyDescent="0.2">
      <c r="J31" s="6"/>
      <c r="R31" s="6"/>
      <c r="S31" s="6"/>
    </row>
    <row r="32" spans="1:19" x14ac:dyDescent="0.2">
      <c r="J32" s="6"/>
      <c r="R32" s="6"/>
      <c r="S32" s="6"/>
    </row>
    <row r="33" spans="10:19" x14ac:dyDescent="0.2">
      <c r="J33" s="6"/>
      <c r="R33" s="6"/>
      <c r="S33" s="6"/>
    </row>
    <row r="34" spans="10:19" x14ac:dyDescent="0.2">
      <c r="J34" s="6"/>
      <c r="R34" s="6"/>
      <c r="S34" s="6"/>
    </row>
  </sheetData>
  <pageMargins left="0.7" right="0.7" top="0.75" bottom="0.75" header="0.3" footer="0.3"/>
  <pageSetup scale="70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zoomScale="80" zoomScaleNormal="80" workbookViewId="0"/>
  </sheetViews>
  <sheetFormatPr defaultRowHeight="12.75" x14ac:dyDescent="0.2"/>
  <cols>
    <col min="1" max="1" width="17.28515625" customWidth="1"/>
    <col min="2" max="2" width="40.7109375" customWidth="1"/>
    <col min="3" max="3" width="25.7109375" customWidth="1"/>
    <col min="4" max="4" width="40.7109375" customWidth="1"/>
    <col min="5" max="5" width="9.28515625" customWidth="1"/>
    <col min="6" max="6" width="13.28515625" bestFit="1" customWidth="1"/>
    <col min="7" max="7" width="11.28515625" customWidth="1"/>
  </cols>
  <sheetData>
    <row r="1" spans="1:19" x14ac:dyDescent="0.2">
      <c r="A1" s="1" t="s">
        <v>519</v>
      </c>
      <c r="B1" s="1" t="s">
        <v>518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524</v>
      </c>
      <c r="B2" t="s">
        <v>523</v>
      </c>
    </row>
    <row r="4" spans="1:19" x14ac:dyDescent="0.2"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3" t="s">
        <v>16</v>
      </c>
      <c r="G6" s="151" t="s">
        <v>17</v>
      </c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7</v>
      </c>
      <c r="F7" s="16"/>
      <c r="G7" s="28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</row>
    <row r="8" spans="1:19" x14ac:dyDescent="0.2">
      <c r="A8" s="84" t="s">
        <v>45</v>
      </c>
      <c r="B8" s="83" t="s">
        <v>14</v>
      </c>
      <c r="C8" s="82" t="s">
        <v>11</v>
      </c>
      <c r="D8" s="67" t="s">
        <v>12</v>
      </c>
      <c r="E8" s="66">
        <v>2409.12</v>
      </c>
      <c r="F8" s="64">
        <v>2409.12</v>
      </c>
      <c r="G8" s="63">
        <v>2409.12</v>
      </c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</row>
    <row r="9" spans="1:19" x14ac:dyDescent="0.2">
      <c r="A9" s="18"/>
      <c r="B9" s="80"/>
      <c r="C9" s="79" t="s">
        <v>18</v>
      </c>
      <c r="D9" s="78"/>
      <c r="E9" s="77">
        <v>2409.12</v>
      </c>
      <c r="F9" s="75">
        <v>2409.12</v>
      </c>
      <c r="G9" s="74">
        <v>2409.12</v>
      </c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</row>
    <row r="10" spans="1:19" x14ac:dyDescent="0.2">
      <c r="A10" s="18"/>
      <c r="B10" s="73" t="s">
        <v>20</v>
      </c>
      <c r="C10" s="72"/>
      <c r="D10" s="72"/>
      <c r="E10" s="71">
        <v>2409.12</v>
      </c>
      <c r="F10" s="69">
        <v>2409.12</v>
      </c>
      <c r="G10" s="68">
        <v>2409.12</v>
      </c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</row>
    <row r="11" spans="1:19" x14ac:dyDescent="0.2">
      <c r="A11" s="18"/>
      <c r="B11" s="83" t="s">
        <v>35</v>
      </c>
      <c r="C11" s="82" t="s">
        <v>47</v>
      </c>
      <c r="D11" s="67" t="s">
        <v>35</v>
      </c>
      <c r="E11" s="66">
        <v>10442.26</v>
      </c>
      <c r="F11" s="64">
        <v>10442.26</v>
      </c>
      <c r="G11" s="63">
        <v>10442.26</v>
      </c>
    </row>
    <row r="12" spans="1:19" x14ac:dyDescent="0.2">
      <c r="A12" s="18"/>
      <c r="B12" s="80"/>
      <c r="C12" s="79" t="s">
        <v>166</v>
      </c>
      <c r="D12" s="78"/>
      <c r="E12" s="77">
        <v>10442.26</v>
      </c>
      <c r="F12" s="75">
        <v>10442.26</v>
      </c>
      <c r="G12" s="74">
        <v>10442.26</v>
      </c>
    </row>
    <row r="13" spans="1:19" x14ac:dyDescent="0.2">
      <c r="A13" s="18"/>
      <c r="B13" s="73" t="s">
        <v>145</v>
      </c>
      <c r="C13" s="72"/>
      <c r="D13" s="72"/>
      <c r="E13" s="71">
        <v>10442.26</v>
      </c>
      <c r="F13" s="69">
        <v>10442.26</v>
      </c>
      <c r="G13" s="68">
        <v>10442.26</v>
      </c>
    </row>
    <row r="14" spans="1:19" x14ac:dyDescent="0.2">
      <c r="A14" s="18"/>
      <c r="B14" s="83" t="s">
        <v>114</v>
      </c>
      <c r="C14" s="82" t="s">
        <v>49</v>
      </c>
      <c r="D14" s="67" t="s">
        <v>114</v>
      </c>
      <c r="E14" s="66">
        <v>27142.95</v>
      </c>
      <c r="F14" s="64">
        <v>27142.95</v>
      </c>
      <c r="G14" s="63">
        <v>27142.95</v>
      </c>
    </row>
    <row r="15" spans="1:19" x14ac:dyDescent="0.2">
      <c r="A15" s="18"/>
      <c r="B15" s="80"/>
      <c r="C15" s="79" t="s">
        <v>159</v>
      </c>
      <c r="D15" s="78"/>
      <c r="E15" s="77">
        <v>27142.95</v>
      </c>
      <c r="F15" s="75">
        <v>27142.95</v>
      </c>
      <c r="G15" s="74">
        <v>27142.95</v>
      </c>
    </row>
    <row r="16" spans="1:19" x14ac:dyDescent="0.2">
      <c r="A16" s="18"/>
      <c r="B16" s="73" t="s">
        <v>179</v>
      </c>
      <c r="C16" s="72"/>
      <c r="D16" s="72"/>
      <c r="E16" s="71">
        <v>27142.95</v>
      </c>
      <c r="F16" s="69">
        <v>27142.95</v>
      </c>
      <c r="G16" s="68">
        <v>27142.95</v>
      </c>
    </row>
    <row r="17" spans="1:7" x14ac:dyDescent="0.2">
      <c r="A17" s="135" t="s">
        <v>180</v>
      </c>
      <c r="B17" s="136"/>
      <c r="C17" s="136"/>
      <c r="D17" s="136"/>
      <c r="E17" s="138">
        <v>39994.33</v>
      </c>
      <c r="F17" s="140">
        <v>39994.33</v>
      </c>
      <c r="G17" s="152">
        <v>39994.33</v>
      </c>
    </row>
    <row r="18" spans="1:7" x14ac:dyDescent="0.2">
      <c r="A18" s="67"/>
      <c r="B18" s="67"/>
      <c r="C18" s="67"/>
      <c r="D18" s="67"/>
      <c r="E18" s="66"/>
      <c r="F18" s="64"/>
      <c r="G18" s="63"/>
    </row>
    <row r="19" spans="1:7" x14ac:dyDescent="0.2">
      <c r="A19" s="84" t="s">
        <v>15</v>
      </c>
      <c r="B19" s="83" t="s">
        <v>56</v>
      </c>
      <c r="C19" s="82" t="s">
        <v>57</v>
      </c>
      <c r="D19" s="67" t="s">
        <v>58</v>
      </c>
      <c r="E19" s="66">
        <v>179.14</v>
      </c>
      <c r="F19" s="64">
        <v>179.14</v>
      </c>
      <c r="G19" s="63">
        <v>179.14</v>
      </c>
    </row>
    <row r="20" spans="1:7" x14ac:dyDescent="0.2">
      <c r="A20" s="18"/>
      <c r="B20" s="80"/>
      <c r="C20" s="79" t="s">
        <v>192</v>
      </c>
      <c r="D20" s="78"/>
      <c r="E20" s="77">
        <v>179.14</v>
      </c>
      <c r="F20" s="75">
        <v>179.14</v>
      </c>
      <c r="G20" s="74">
        <v>179.14</v>
      </c>
    </row>
    <row r="21" spans="1:7" x14ac:dyDescent="0.2">
      <c r="A21" s="18"/>
      <c r="B21" s="80"/>
      <c r="C21" s="82" t="s">
        <v>11</v>
      </c>
      <c r="D21" s="67" t="s">
        <v>12</v>
      </c>
      <c r="E21" s="66">
        <v>1821.05</v>
      </c>
      <c r="F21" s="64">
        <v>1821.05</v>
      </c>
      <c r="G21" s="63">
        <v>1821.05</v>
      </c>
    </row>
    <row r="22" spans="1:7" x14ac:dyDescent="0.2">
      <c r="A22" s="18"/>
      <c r="B22" s="80"/>
      <c r="C22" s="79" t="s">
        <v>18</v>
      </c>
      <c r="D22" s="78"/>
      <c r="E22" s="77">
        <v>1821.05</v>
      </c>
      <c r="F22" s="75">
        <v>1821.05</v>
      </c>
      <c r="G22" s="74">
        <v>1821.05</v>
      </c>
    </row>
    <row r="23" spans="1:7" x14ac:dyDescent="0.2">
      <c r="A23" s="18"/>
      <c r="B23" s="73" t="s">
        <v>193</v>
      </c>
      <c r="C23" s="72"/>
      <c r="D23" s="72"/>
      <c r="E23" s="71">
        <v>2000.19</v>
      </c>
      <c r="F23" s="69">
        <v>2000.19</v>
      </c>
      <c r="G23" s="68">
        <v>2000.19</v>
      </c>
    </row>
    <row r="24" spans="1:7" x14ac:dyDescent="0.2">
      <c r="A24" s="18"/>
      <c r="B24" s="83" t="s">
        <v>14</v>
      </c>
      <c r="C24" s="82" t="s">
        <v>11</v>
      </c>
      <c r="D24" s="67" t="s">
        <v>64</v>
      </c>
      <c r="E24" s="66">
        <v>5367.46</v>
      </c>
      <c r="F24" s="64">
        <v>5367.46</v>
      </c>
      <c r="G24" s="63">
        <v>5367.46</v>
      </c>
    </row>
    <row r="25" spans="1:7" x14ac:dyDescent="0.2">
      <c r="A25" s="18"/>
      <c r="B25" s="80"/>
      <c r="C25" s="81"/>
      <c r="D25" s="6" t="s">
        <v>12</v>
      </c>
      <c r="E25" s="52">
        <v>2016.1100000000001</v>
      </c>
      <c r="F25" s="11">
        <v>2016.1100000000001</v>
      </c>
      <c r="G25" s="51">
        <v>2016.1100000000001</v>
      </c>
    </row>
    <row r="26" spans="1:7" x14ac:dyDescent="0.2">
      <c r="A26" s="18"/>
      <c r="B26" s="80"/>
      <c r="C26" s="79" t="s">
        <v>18</v>
      </c>
      <c r="D26" s="78"/>
      <c r="E26" s="77">
        <v>7383.57</v>
      </c>
      <c r="F26" s="75">
        <v>7383.57</v>
      </c>
      <c r="G26" s="74">
        <v>7383.57</v>
      </c>
    </row>
    <row r="27" spans="1:7" x14ac:dyDescent="0.2">
      <c r="A27" s="18"/>
      <c r="B27" s="73" t="s">
        <v>20</v>
      </c>
      <c r="C27" s="72"/>
      <c r="D27" s="72"/>
      <c r="E27" s="71">
        <v>7383.57</v>
      </c>
      <c r="F27" s="69">
        <v>7383.57</v>
      </c>
      <c r="G27" s="68">
        <v>7383.57</v>
      </c>
    </row>
    <row r="28" spans="1:7" x14ac:dyDescent="0.2">
      <c r="A28" s="135" t="s">
        <v>22</v>
      </c>
      <c r="B28" s="136"/>
      <c r="C28" s="136"/>
      <c r="D28" s="136"/>
      <c r="E28" s="138">
        <v>9383.76</v>
      </c>
      <c r="F28" s="140">
        <v>9383.76</v>
      </c>
      <c r="G28" s="152">
        <v>9383.76</v>
      </c>
    </row>
    <row r="29" spans="1:7" x14ac:dyDescent="0.2">
      <c r="A29" s="67"/>
      <c r="B29" s="67"/>
      <c r="C29" s="67"/>
      <c r="D29" s="67"/>
      <c r="E29" s="66"/>
      <c r="F29" s="64"/>
      <c r="G29" s="63"/>
    </row>
    <row r="30" spans="1:7" x14ac:dyDescent="0.2">
      <c r="A30" s="84" t="s">
        <v>66</v>
      </c>
      <c r="B30" s="83" t="s">
        <v>67</v>
      </c>
      <c r="C30" s="82" t="s">
        <v>68</v>
      </c>
      <c r="D30" s="67" t="s">
        <v>70</v>
      </c>
      <c r="E30" s="66">
        <v>2582.73</v>
      </c>
      <c r="F30" s="64">
        <v>2582.73</v>
      </c>
      <c r="G30" s="63">
        <v>2582.73</v>
      </c>
    </row>
    <row r="31" spans="1:7" x14ac:dyDescent="0.2">
      <c r="A31" s="18"/>
      <c r="B31" s="80"/>
      <c r="C31" s="81"/>
      <c r="D31" s="6" t="s">
        <v>71</v>
      </c>
      <c r="E31" s="52">
        <v>28.65</v>
      </c>
      <c r="F31" s="11">
        <v>28.65</v>
      </c>
      <c r="G31" s="51">
        <v>28.65</v>
      </c>
    </row>
    <row r="32" spans="1:7" x14ac:dyDescent="0.2">
      <c r="A32" s="18"/>
      <c r="B32" s="80"/>
      <c r="C32" s="81"/>
      <c r="D32" s="6" t="s">
        <v>89</v>
      </c>
      <c r="E32" s="52">
        <v>95.24</v>
      </c>
      <c r="F32" s="11">
        <v>95.24</v>
      </c>
      <c r="G32" s="51">
        <v>95.24</v>
      </c>
    </row>
    <row r="33" spans="1:19" x14ac:dyDescent="0.2">
      <c r="A33" s="18"/>
      <c r="B33" s="80"/>
      <c r="C33" s="79" t="s">
        <v>194</v>
      </c>
      <c r="D33" s="78"/>
      <c r="E33" s="77">
        <v>2706.62</v>
      </c>
      <c r="F33" s="75">
        <v>2706.62</v>
      </c>
      <c r="G33" s="74">
        <v>2706.62</v>
      </c>
    </row>
    <row r="34" spans="1:19" x14ac:dyDescent="0.2">
      <c r="A34" s="18"/>
      <c r="B34" s="73" t="s">
        <v>195</v>
      </c>
      <c r="C34" s="72"/>
      <c r="D34" s="72"/>
      <c r="E34" s="71">
        <v>2706.62</v>
      </c>
      <c r="F34" s="69">
        <v>2706.62</v>
      </c>
      <c r="G34" s="68">
        <v>2706.62</v>
      </c>
    </row>
    <row r="35" spans="1:19" x14ac:dyDescent="0.2">
      <c r="A35" s="135" t="s">
        <v>196</v>
      </c>
      <c r="B35" s="136"/>
      <c r="C35" s="136"/>
      <c r="D35" s="136"/>
      <c r="E35" s="138">
        <v>2706.62</v>
      </c>
      <c r="F35" s="140">
        <v>2706.62</v>
      </c>
      <c r="G35" s="152">
        <v>2706.62</v>
      </c>
    </row>
    <row r="36" spans="1:19" ht="13.5" thickBot="1" x14ac:dyDescent="0.25">
      <c r="A36" s="67"/>
      <c r="B36" s="67"/>
      <c r="C36" s="67"/>
      <c r="D36" s="67"/>
      <c r="E36" s="66"/>
      <c r="F36" s="64"/>
      <c r="G36" s="63"/>
    </row>
    <row r="37" spans="1:19" ht="13.5" thickBot="1" x14ac:dyDescent="0.25">
      <c r="A37" s="142" t="s">
        <v>17</v>
      </c>
      <c r="B37" s="143"/>
      <c r="C37" s="143"/>
      <c r="D37" s="143"/>
      <c r="E37" s="144">
        <v>52084.710000000006</v>
      </c>
      <c r="F37" s="146">
        <v>52084.710000000006</v>
      </c>
      <c r="G37" s="153">
        <v>52084.710000000006</v>
      </c>
    </row>
    <row r="42" spans="1:19" x14ac:dyDescent="0.2">
      <c r="R42" s="6"/>
      <c r="S42" s="6"/>
    </row>
    <row r="43" spans="1:19" x14ac:dyDescent="0.2">
      <c r="R43" s="6"/>
      <c r="S43" s="6"/>
    </row>
    <row r="44" spans="1:19" x14ac:dyDescent="0.2">
      <c r="R44" s="6"/>
      <c r="S44" s="6"/>
    </row>
    <row r="45" spans="1:19" x14ac:dyDescent="0.2">
      <c r="R45" s="6"/>
      <c r="S45" s="6"/>
    </row>
  </sheetData>
  <pageMargins left="0.7" right="0.7" top="0.75" bottom="0.75" header="0.3" footer="0.3"/>
  <pageSetup scale="7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zoomScale="80" zoomScaleNormal="80" workbookViewId="0"/>
  </sheetViews>
  <sheetFormatPr defaultRowHeight="12.75" x14ac:dyDescent="0.2"/>
  <cols>
    <col min="1" max="1" width="23.7109375" customWidth="1"/>
    <col min="2" max="2" width="25.7109375" customWidth="1"/>
    <col min="3" max="3" width="18.5703125" customWidth="1"/>
    <col min="4" max="4" width="40.7109375" customWidth="1"/>
    <col min="5" max="5" width="7.42578125" customWidth="1"/>
    <col min="6" max="6" width="8.7109375" bestFit="1" customWidth="1"/>
    <col min="7" max="7" width="7.42578125" customWidth="1"/>
    <col min="8" max="8" width="7.7109375" customWidth="1"/>
    <col min="9" max="9" width="9.42578125" customWidth="1"/>
    <col min="10" max="10" width="5.85546875" customWidth="1"/>
    <col min="11" max="11" width="4.85546875" customWidth="1"/>
    <col min="12" max="12" width="5.140625" customWidth="1"/>
    <col min="13" max="13" width="13.28515625" bestFit="1" customWidth="1"/>
    <col min="14" max="14" width="11.7109375" bestFit="1" customWidth="1"/>
  </cols>
  <sheetData>
    <row r="1" spans="1:19" x14ac:dyDescent="0.2">
      <c r="A1" s="1" t="s">
        <v>519</v>
      </c>
      <c r="B1" s="1" t="s">
        <v>518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522</v>
      </c>
      <c r="B2" t="s">
        <v>521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3" t="s">
        <v>16</v>
      </c>
      <c r="N6" s="151" t="s">
        <v>17</v>
      </c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16"/>
      <c r="N7" s="28"/>
    </row>
    <row r="8" spans="1:19" x14ac:dyDescent="0.2">
      <c r="A8" s="84" t="s">
        <v>15</v>
      </c>
      <c r="B8" s="83" t="s">
        <v>56</v>
      </c>
      <c r="C8" s="82" t="s">
        <v>57</v>
      </c>
      <c r="D8" s="67" t="s">
        <v>58</v>
      </c>
      <c r="E8" s="66">
        <v>1569.36</v>
      </c>
      <c r="F8" s="65">
        <v>1417.49</v>
      </c>
      <c r="G8" s="65">
        <v>1569.36</v>
      </c>
      <c r="H8" s="65">
        <v>1518.74</v>
      </c>
      <c r="I8" s="65"/>
      <c r="J8" s="65">
        <v>354.37</v>
      </c>
      <c r="K8" s="65">
        <v>58.6</v>
      </c>
      <c r="L8" s="65">
        <v>56.29</v>
      </c>
      <c r="M8" s="64">
        <v>6544.21</v>
      </c>
      <c r="N8" s="63">
        <v>6544.21</v>
      </c>
    </row>
    <row r="9" spans="1:19" x14ac:dyDescent="0.2">
      <c r="A9" s="18"/>
      <c r="B9" s="80"/>
      <c r="C9" s="81"/>
      <c r="D9" s="6" t="s">
        <v>520</v>
      </c>
      <c r="E9" s="52"/>
      <c r="F9" s="53"/>
      <c r="G9" s="53"/>
      <c r="H9" s="53"/>
      <c r="I9" s="53">
        <v>232888.36</v>
      </c>
      <c r="J9" s="53"/>
      <c r="K9" s="53"/>
      <c r="L9" s="53"/>
      <c r="M9" s="11">
        <v>232888.36</v>
      </c>
      <c r="N9" s="51">
        <v>232888.36</v>
      </c>
    </row>
    <row r="10" spans="1:19" x14ac:dyDescent="0.2">
      <c r="A10" s="18"/>
      <c r="B10" s="80"/>
      <c r="C10" s="79" t="s">
        <v>192</v>
      </c>
      <c r="D10" s="78"/>
      <c r="E10" s="77">
        <v>1569.36</v>
      </c>
      <c r="F10" s="76">
        <v>1417.49</v>
      </c>
      <c r="G10" s="76">
        <v>1569.36</v>
      </c>
      <c r="H10" s="76">
        <v>1518.74</v>
      </c>
      <c r="I10" s="76">
        <v>232888.36</v>
      </c>
      <c r="J10" s="76">
        <v>354.37</v>
      </c>
      <c r="K10" s="76">
        <v>58.6</v>
      </c>
      <c r="L10" s="76">
        <v>56.29</v>
      </c>
      <c r="M10" s="75">
        <v>239432.56999999998</v>
      </c>
      <c r="N10" s="74">
        <v>239432.56999999998</v>
      </c>
    </row>
    <row r="11" spans="1:19" x14ac:dyDescent="0.2">
      <c r="A11" s="18"/>
      <c r="B11" s="73" t="s">
        <v>193</v>
      </c>
      <c r="C11" s="72"/>
      <c r="D11" s="72"/>
      <c r="E11" s="71">
        <v>1569.36</v>
      </c>
      <c r="F11" s="70">
        <v>1417.49</v>
      </c>
      <c r="G11" s="70">
        <v>1569.36</v>
      </c>
      <c r="H11" s="70">
        <v>1518.74</v>
      </c>
      <c r="I11" s="70">
        <v>232888.36</v>
      </c>
      <c r="J11" s="70">
        <v>354.37</v>
      </c>
      <c r="K11" s="70">
        <v>58.6</v>
      </c>
      <c r="L11" s="70">
        <v>56.29</v>
      </c>
      <c r="M11" s="69">
        <v>239432.56999999998</v>
      </c>
      <c r="N11" s="68">
        <v>239432.56999999998</v>
      </c>
    </row>
    <row r="12" spans="1:19" x14ac:dyDescent="0.2">
      <c r="A12" s="14" t="s">
        <v>22</v>
      </c>
      <c r="B12" s="15"/>
      <c r="C12" s="15"/>
      <c r="D12" s="15"/>
      <c r="E12" s="41">
        <v>1569.36</v>
      </c>
      <c r="F12" s="42">
        <v>1417.49</v>
      </c>
      <c r="G12" s="42">
        <v>1569.36</v>
      </c>
      <c r="H12" s="42">
        <v>1518.74</v>
      </c>
      <c r="I12" s="42">
        <v>232888.36</v>
      </c>
      <c r="J12" s="42">
        <v>354.37</v>
      </c>
      <c r="K12" s="42">
        <v>58.6</v>
      </c>
      <c r="L12" s="42">
        <v>56.29</v>
      </c>
      <c r="M12" s="21">
        <v>239432.56999999998</v>
      </c>
      <c r="N12" s="32">
        <v>239432.56999999998</v>
      </c>
    </row>
    <row r="13" spans="1:19" x14ac:dyDescent="0.2">
      <c r="A13" s="67"/>
      <c r="B13" s="67"/>
      <c r="C13" s="67"/>
      <c r="D13" s="67"/>
      <c r="E13" s="66"/>
      <c r="F13" s="65"/>
      <c r="G13" s="65"/>
      <c r="H13" s="65"/>
      <c r="I13" s="65"/>
      <c r="J13" s="65"/>
      <c r="K13" s="65"/>
      <c r="L13" s="65"/>
      <c r="M13" s="64"/>
      <c r="N13" s="63"/>
    </row>
    <row r="14" spans="1:19" x14ac:dyDescent="0.2">
      <c r="A14" s="84" t="s">
        <v>66</v>
      </c>
      <c r="B14" s="83" t="s">
        <v>67</v>
      </c>
      <c r="C14" s="82" t="s">
        <v>68</v>
      </c>
      <c r="D14" s="67" t="s">
        <v>70</v>
      </c>
      <c r="E14" s="66">
        <v>89.03</v>
      </c>
      <c r="F14" s="65">
        <v>36.590000000000003</v>
      </c>
      <c r="G14" s="65">
        <v>85.73</v>
      </c>
      <c r="H14" s="65">
        <v>78.94</v>
      </c>
      <c r="I14" s="65">
        <v>6691.81</v>
      </c>
      <c r="J14" s="65">
        <v>15.23</v>
      </c>
      <c r="K14" s="65">
        <v>3.07</v>
      </c>
      <c r="L14" s="65">
        <v>2.2400000000000002</v>
      </c>
      <c r="M14" s="64">
        <v>7002.6399999999994</v>
      </c>
      <c r="N14" s="63">
        <v>7002.6399999999994</v>
      </c>
    </row>
    <row r="15" spans="1:19" x14ac:dyDescent="0.2">
      <c r="A15" s="18"/>
      <c r="B15" s="80"/>
      <c r="C15" s="81"/>
      <c r="D15" s="6" t="s">
        <v>71</v>
      </c>
      <c r="E15" s="52">
        <v>2</v>
      </c>
      <c r="F15" s="53">
        <v>1.55</v>
      </c>
      <c r="G15" s="53">
        <v>2.08</v>
      </c>
      <c r="H15" s="53">
        <v>1.98</v>
      </c>
      <c r="I15" s="53">
        <v>350.76</v>
      </c>
      <c r="J15" s="53">
        <v>0.49</v>
      </c>
      <c r="K15" s="53">
        <v>0.03</v>
      </c>
      <c r="L15" s="53">
        <v>0.3</v>
      </c>
      <c r="M15" s="11">
        <v>359.19</v>
      </c>
      <c r="N15" s="51">
        <v>359.19</v>
      </c>
    </row>
    <row r="16" spans="1:19" x14ac:dyDescent="0.2">
      <c r="A16" s="18"/>
      <c r="B16" s="80"/>
      <c r="C16" s="81"/>
      <c r="D16" s="6" t="s">
        <v>89</v>
      </c>
      <c r="E16" s="52"/>
      <c r="F16" s="53"/>
      <c r="G16" s="53">
        <v>11.87</v>
      </c>
      <c r="H16" s="53">
        <v>3.11</v>
      </c>
      <c r="I16" s="53">
        <v>388.65</v>
      </c>
      <c r="J16" s="53">
        <v>0.89</v>
      </c>
      <c r="K16" s="53">
        <v>0.11</v>
      </c>
      <c r="L16" s="53">
        <v>0.14000000000000001</v>
      </c>
      <c r="M16" s="11">
        <v>404.77</v>
      </c>
      <c r="N16" s="51">
        <v>404.77</v>
      </c>
    </row>
    <row r="17" spans="1:19" x14ac:dyDescent="0.2">
      <c r="A17" s="18"/>
      <c r="B17" s="80"/>
      <c r="C17" s="79" t="s">
        <v>194</v>
      </c>
      <c r="D17" s="78"/>
      <c r="E17" s="77">
        <v>91.03</v>
      </c>
      <c r="F17" s="76">
        <v>38.14</v>
      </c>
      <c r="G17" s="76">
        <v>99.68</v>
      </c>
      <c r="H17" s="76">
        <v>84.03</v>
      </c>
      <c r="I17" s="76">
        <v>7431.22</v>
      </c>
      <c r="J17" s="76">
        <v>16.61</v>
      </c>
      <c r="K17" s="76">
        <v>3.2099999999999995</v>
      </c>
      <c r="L17" s="76">
        <v>2.68</v>
      </c>
      <c r="M17" s="75">
        <v>7766.5999999999985</v>
      </c>
      <c r="N17" s="74">
        <v>7766.5999999999985</v>
      </c>
    </row>
    <row r="18" spans="1:19" x14ac:dyDescent="0.2">
      <c r="A18" s="18"/>
      <c r="B18" s="73" t="s">
        <v>195</v>
      </c>
      <c r="C18" s="72"/>
      <c r="D18" s="72"/>
      <c r="E18" s="71">
        <v>91.03</v>
      </c>
      <c r="F18" s="70">
        <v>38.14</v>
      </c>
      <c r="G18" s="70">
        <v>99.68</v>
      </c>
      <c r="H18" s="70">
        <v>84.03</v>
      </c>
      <c r="I18" s="70">
        <v>7431.22</v>
      </c>
      <c r="J18" s="70">
        <v>16.61</v>
      </c>
      <c r="K18" s="70">
        <v>3.2099999999999995</v>
      </c>
      <c r="L18" s="70">
        <v>2.68</v>
      </c>
      <c r="M18" s="69">
        <v>7766.5999999999985</v>
      </c>
      <c r="N18" s="68">
        <v>7766.5999999999985</v>
      </c>
    </row>
    <row r="19" spans="1:19" x14ac:dyDescent="0.2">
      <c r="A19" s="14" t="s">
        <v>196</v>
      </c>
      <c r="B19" s="15"/>
      <c r="C19" s="15"/>
      <c r="D19" s="15"/>
      <c r="E19" s="41">
        <v>91.03</v>
      </c>
      <c r="F19" s="42">
        <v>38.14</v>
      </c>
      <c r="G19" s="42">
        <v>99.68</v>
      </c>
      <c r="H19" s="42">
        <v>84.03</v>
      </c>
      <c r="I19" s="42">
        <v>7431.22</v>
      </c>
      <c r="J19" s="42">
        <v>16.61</v>
      </c>
      <c r="K19" s="42">
        <v>3.2099999999999995</v>
      </c>
      <c r="L19" s="42">
        <v>2.68</v>
      </c>
      <c r="M19" s="21">
        <v>7766.5999999999985</v>
      </c>
      <c r="N19" s="32">
        <v>7766.5999999999985</v>
      </c>
    </row>
    <row r="20" spans="1:19" ht="13.5" thickBot="1" x14ac:dyDescent="0.25">
      <c r="A20" s="67"/>
      <c r="B20" s="67"/>
      <c r="C20" s="67"/>
      <c r="D20" s="67"/>
      <c r="E20" s="66"/>
      <c r="F20" s="65"/>
      <c r="G20" s="65"/>
      <c r="H20" s="65"/>
      <c r="I20" s="65"/>
      <c r="J20" s="65"/>
      <c r="K20" s="65"/>
      <c r="L20" s="65"/>
      <c r="M20" s="64"/>
      <c r="N20" s="63"/>
    </row>
    <row r="21" spans="1:19" ht="13.5" thickBot="1" x14ac:dyDescent="0.25">
      <c r="A21" s="25" t="s">
        <v>17</v>
      </c>
      <c r="B21" s="26"/>
      <c r="C21" s="26"/>
      <c r="D21" s="26"/>
      <c r="E21" s="43">
        <v>1660.3899999999999</v>
      </c>
      <c r="F21" s="44">
        <v>1455.6299999999999</v>
      </c>
      <c r="G21" s="44">
        <v>1669.0399999999997</v>
      </c>
      <c r="H21" s="44">
        <v>1602.77</v>
      </c>
      <c r="I21" s="44">
        <v>240319.58</v>
      </c>
      <c r="J21" s="44">
        <v>370.98</v>
      </c>
      <c r="K21" s="44">
        <v>61.81</v>
      </c>
      <c r="L21" s="44">
        <v>58.97</v>
      </c>
      <c r="M21" s="27">
        <v>247199.16999999995</v>
      </c>
      <c r="N21" s="33">
        <v>247199.16999999995</v>
      </c>
    </row>
    <row r="25" spans="1:19" x14ac:dyDescent="0.2">
      <c r="O25" s="6"/>
    </row>
    <row r="26" spans="1:19" x14ac:dyDescent="0.2">
      <c r="O26" s="6"/>
      <c r="R26" s="6"/>
      <c r="S26" s="6"/>
    </row>
    <row r="27" spans="1:19" x14ac:dyDescent="0.2">
      <c r="O27" s="6"/>
      <c r="R27" s="6"/>
      <c r="S27" s="6"/>
    </row>
    <row r="28" spans="1:19" x14ac:dyDescent="0.2">
      <c r="O28" s="6"/>
      <c r="R28" s="6"/>
      <c r="S28" s="6"/>
    </row>
    <row r="29" spans="1:19" x14ac:dyDescent="0.2">
      <c r="O29" s="6"/>
      <c r="R29" s="6"/>
      <c r="S29" s="6"/>
    </row>
  </sheetData>
  <pageMargins left="0.7" right="0.7" top="0.75" bottom="0.75" header="0.3" footer="0.3"/>
  <pageSetup scale="6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zoomScale="80" zoomScaleNormal="80" workbookViewId="0">
      <selection activeCell="L14" sqref="L14"/>
    </sheetView>
  </sheetViews>
  <sheetFormatPr defaultRowHeight="12.75" x14ac:dyDescent="0.2"/>
  <cols>
    <col min="1" max="1" width="19.140625" customWidth="1"/>
    <col min="2" max="2" width="22.42578125" customWidth="1"/>
    <col min="3" max="3" width="17.85546875" customWidth="1"/>
    <col min="4" max="4" width="25.140625" customWidth="1"/>
    <col min="5" max="5" width="8" customWidth="1"/>
    <col min="6" max="6" width="8.7109375" bestFit="1" customWidth="1"/>
    <col min="7" max="7" width="9.42578125" customWidth="1"/>
    <col min="8" max="8" width="6.42578125" customWidth="1"/>
    <col min="9" max="9" width="6.5703125" customWidth="1"/>
    <col min="10" max="11" width="6" customWidth="1"/>
    <col min="12" max="12" width="9" customWidth="1"/>
    <col min="13" max="13" width="6.5703125" customWidth="1"/>
    <col min="14" max="14" width="9.5703125" customWidth="1"/>
    <col min="15" max="15" width="11" customWidth="1"/>
    <col min="16" max="16" width="11.85546875" customWidth="1"/>
  </cols>
  <sheetData>
    <row r="1" spans="1:19" x14ac:dyDescent="0.2">
      <c r="A1" s="1" t="s">
        <v>519</v>
      </c>
      <c r="B1" s="1" t="s">
        <v>518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517</v>
      </c>
      <c r="B2" t="s">
        <v>516</v>
      </c>
    </row>
    <row r="4" spans="1:19" x14ac:dyDescent="0.2"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3" t="s">
        <v>16</v>
      </c>
      <c r="P6" s="151" t="s">
        <v>17</v>
      </c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7</v>
      </c>
      <c r="K7" s="34">
        <v>8</v>
      </c>
      <c r="L7" s="34">
        <v>9</v>
      </c>
      <c r="M7" s="34">
        <v>10</v>
      </c>
      <c r="N7" s="34">
        <v>11</v>
      </c>
      <c r="O7" s="16"/>
      <c r="P7" s="28"/>
    </row>
    <row r="8" spans="1:19" x14ac:dyDescent="0.2">
      <c r="A8" s="84" t="s">
        <v>9</v>
      </c>
      <c r="B8" s="83" t="s">
        <v>42</v>
      </c>
      <c r="C8" s="82" t="s">
        <v>42</v>
      </c>
      <c r="D8" s="67" t="s">
        <v>42</v>
      </c>
      <c r="E8" s="66"/>
      <c r="F8" s="65"/>
      <c r="G8" s="65">
        <v>-15100</v>
      </c>
      <c r="H8" s="65"/>
      <c r="I8" s="65"/>
      <c r="J8" s="65"/>
      <c r="K8" s="65"/>
      <c r="L8" s="65">
        <v>-938.25</v>
      </c>
      <c r="M8" s="65"/>
      <c r="N8" s="65"/>
      <c r="O8" s="64">
        <v>-16038.25</v>
      </c>
      <c r="P8" s="63">
        <v>-16038.25</v>
      </c>
    </row>
    <row r="9" spans="1:19" x14ac:dyDescent="0.2">
      <c r="A9" s="18"/>
      <c r="B9" s="80"/>
      <c r="C9" s="79" t="s">
        <v>154</v>
      </c>
      <c r="D9" s="78"/>
      <c r="E9" s="77"/>
      <c r="F9" s="76"/>
      <c r="G9" s="76">
        <v>-15100</v>
      </c>
      <c r="H9" s="76"/>
      <c r="I9" s="76"/>
      <c r="J9" s="76"/>
      <c r="K9" s="76"/>
      <c r="L9" s="76">
        <v>-938.25</v>
      </c>
      <c r="M9" s="76"/>
      <c r="N9" s="76"/>
      <c r="O9" s="75">
        <v>-16038.25</v>
      </c>
      <c r="P9" s="74">
        <v>-16038.25</v>
      </c>
    </row>
    <row r="10" spans="1:19" x14ac:dyDescent="0.2">
      <c r="A10" s="18"/>
      <c r="B10" s="73" t="s">
        <v>154</v>
      </c>
      <c r="C10" s="72"/>
      <c r="D10" s="72"/>
      <c r="E10" s="71"/>
      <c r="F10" s="70"/>
      <c r="G10" s="70">
        <v>-15100</v>
      </c>
      <c r="H10" s="70"/>
      <c r="I10" s="70"/>
      <c r="J10" s="70"/>
      <c r="K10" s="70"/>
      <c r="L10" s="70">
        <v>-938.25</v>
      </c>
      <c r="M10" s="70"/>
      <c r="N10" s="70"/>
      <c r="O10" s="69">
        <v>-16038.25</v>
      </c>
      <c r="P10" s="68">
        <v>-16038.25</v>
      </c>
    </row>
    <row r="11" spans="1:19" x14ac:dyDescent="0.2">
      <c r="A11" s="135" t="s">
        <v>21</v>
      </c>
      <c r="B11" s="136"/>
      <c r="C11" s="136"/>
      <c r="D11" s="136"/>
      <c r="E11" s="138"/>
      <c r="F11" s="139"/>
      <c r="G11" s="139">
        <v>-15100</v>
      </c>
      <c r="H11" s="139"/>
      <c r="I11" s="139"/>
      <c r="J11" s="139"/>
      <c r="K11" s="139"/>
      <c r="L11" s="139">
        <v>-938.25</v>
      </c>
      <c r="M11" s="139"/>
      <c r="N11" s="139"/>
      <c r="O11" s="140">
        <v>-16038.25</v>
      </c>
      <c r="P11" s="152">
        <v>-16038.25</v>
      </c>
    </row>
    <row r="12" spans="1:19" x14ac:dyDescent="0.2">
      <c r="A12" s="67"/>
      <c r="B12" s="67"/>
      <c r="C12" s="67"/>
      <c r="D12" s="67"/>
      <c r="E12" s="66"/>
      <c r="F12" s="65"/>
      <c r="G12" s="65"/>
      <c r="H12" s="65"/>
      <c r="I12" s="65"/>
      <c r="J12" s="65"/>
      <c r="K12" s="65"/>
      <c r="L12" s="65"/>
      <c r="M12" s="65"/>
      <c r="N12" s="65"/>
      <c r="O12" s="64"/>
      <c r="P12" s="63"/>
    </row>
    <row r="13" spans="1:19" x14ac:dyDescent="0.2">
      <c r="A13" s="84" t="s">
        <v>15</v>
      </c>
      <c r="B13" s="83" t="s">
        <v>56</v>
      </c>
      <c r="C13" s="82" t="s">
        <v>57</v>
      </c>
      <c r="D13" s="67" t="s">
        <v>58</v>
      </c>
      <c r="E13" s="66">
        <v>2151</v>
      </c>
      <c r="F13" s="65">
        <v>233.70000000000002</v>
      </c>
      <c r="G13" s="65">
        <v>-525.27</v>
      </c>
      <c r="H13" s="65">
        <v>621</v>
      </c>
      <c r="I13" s="65">
        <v>-642.4</v>
      </c>
      <c r="J13" s="65">
        <v>761</v>
      </c>
      <c r="K13" s="65">
        <v>115</v>
      </c>
      <c r="L13" s="65">
        <v>-930.39</v>
      </c>
      <c r="M13" s="65">
        <v>-348.38</v>
      </c>
      <c r="N13" s="65"/>
      <c r="O13" s="64">
        <v>1435.2599999999998</v>
      </c>
      <c r="P13" s="63">
        <v>1435.2599999999998</v>
      </c>
    </row>
    <row r="14" spans="1:19" x14ac:dyDescent="0.2">
      <c r="A14" s="18"/>
      <c r="B14" s="80"/>
      <c r="C14" s="81"/>
      <c r="D14" s="6" t="s">
        <v>515</v>
      </c>
      <c r="E14" s="52"/>
      <c r="F14" s="53"/>
      <c r="G14" s="53"/>
      <c r="H14" s="53"/>
      <c r="I14" s="53"/>
      <c r="J14" s="53"/>
      <c r="K14" s="53"/>
      <c r="L14" s="53"/>
      <c r="M14" s="53"/>
      <c r="N14" s="53">
        <v>203908.94</v>
      </c>
      <c r="O14" s="11">
        <v>203908.94</v>
      </c>
      <c r="P14" s="51">
        <v>203908.94</v>
      </c>
    </row>
    <row r="15" spans="1:19" x14ac:dyDescent="0.2">
      <c r="A15" s="18"/>
      <c r="B15" s="80"/>
      <c r="C15" s="79" t="s">
        <v>192</v>
      </c>
      <c r="D15" s="78"/>
      <c r="E15" s="77">
        <v>2151</v>
      </c>
      <c r="F15" s="76">
        <v>233.70000000000002</v>
      </c>
      <c r="G15" s="76">
        <v>-525.27</v>
      </c>
      <c r="H15" s="76">
        <v>621</v>
      </c>
      <c r="I15" s="76">
        <v>-642.4</v>
      </c>
      <c r="J15" s="76">
        <v>761</v>
      </c>
      <c r="K15" s="76">
        <v>115</v>
      </c>
      <c r="L15" s="76">
        <v>-930.39</v>
      </c>
      <c r="M15" s="76">
        <v>-348.38</v>
      </c>
      <c r="N15" s="76">
        <v>203908.94</v>
      </c>
      <c r="O15" s="75">
        <v>205344.2</v>
      </c>
      <c r="P15" s="74">
        <v>205344.2</v>
      </c>
    </row>
    <row r="16" spans="1:19" x14ac:dyDescent="0.2">
      <c r="A16" s="18"/>
      <c r="B16" s="73" t="s">
        <v>193</v>
      </c>
      <c r="C16" s="72"/>
      <c r="D16" s="72"/>
      <c r="E16" s="71">
        <v>2151</v>
      </c>
      <c r="F16" s="70">
        <v>233.70000000000002</v>
      </c>
      <c r="G16" s="70">
        <v>-525.27</v>
      </c>
      <c r="H16" s="70">
        <v>621</v>
      </c>
      <c r="I16" s="70">
        <v>-642.4</v>
      </c>
      <c r="J16" s="70">
        <v>761</v>
      </c>
      <c r="K16" s="70">
        <v>115</v>
      </c>
      <c r="L16" s="70">
        <v>-930.39</v>
      </c>
      <c r="M16" s="70">
        <v>-348.38</v>
      </c>
      <c r="N16" s="70">
        <v>203908.94</v>
      </c>
      <c r="O16" s="69">
        <v>205344.2</v>
      </c>
      <c r="P16" s="68">
        <v>205344.2</v>
      </c>
    </row>
    <row r="17" spans="1:19" x14ac:dyDescent="0.2">
      <c r="A17" s="135" t="s">
        <v>22</v>
      </c>
      <c r="B17" s="136"/>
      <c r="C17" s="136"/>
      <c r="D17" s="136"/>
      <c r="E17" s="138">
        <v>2151</v>
      </c>
      <c r="F17" s="139">
        <v>233.70000000000002</v>
      </c>
      <c r="G17" s="139">
        <v>-525.27</v>
      </c>
      <c r="H17" s="139">
        <v>621</v>
      </c>
      <c r="I17" s="139">
        <v>-642.4</v>
      </c>
      <c r="J17" s="139">
        <v>761</v>
      </c>
      <c r="K17" s="139">
        <v>115</v>
      </c>
      <c r="L17" s="139">
        <v>-930.39</v>
      </c>
      <c r="M17" s="139">
        <v>-348.38</v>
      </c>
      <c r="N17" s="139">
        <v>203908.94</v>
      </c>
      <c r="O17" s="140">
        <v>205344.2</v>
      </c>
      <c r="P17" s="152">
        <v>205344.2</v>
      </c>
    </row>
    <row r="18" spans="1:19" ht="13.5" thickBot="1" x14ac:dyDescent="0.25">
      <c r="A18" s="67"/>
      <c r="B18" s="67"/>
      <c r="C18" s="67"/>
      <c r="D18" s="67"/>
      <c r="E18" s="66"/>
      <c r="F18" s="65"/>
      <c r="G18" s="65"/>
      <c r="H18" s="65"/>
      <c r="I18" s="65"/>
      <c r="J18" s="65"/>
      <c r="K18" s="65"/>
      <c r="L18" s="65"/>
      <c r="M18" s="65"/>
      <c r="N18" s="65"/>
      <c r="O18" s="64"/>
      <c r="P18" s="63"/>
    </row>
    <row r="19" spans="1:19" ht="13.5" thickBot="1" x14ac:dyDescent="0.25">
      <c r="A19" s="142" t="s">
        <v>17</v>
      </c>
      <c r="B19" s="143"/>
      <c r="C19" s="143"/>
      <c r="D19" s="143"/>
      <c r="E19" s="144">
        <v>2151</v>
      </c>
      <c r="F19" s="145">
        <v>233.70000000000002</v>
      </c>
      <c r="G19" s="145">
        <v>-15625.27</v>
      </c>
      <c r="H19" s="145">
        <v>621</v>
      </c>
      <c r="I19" s="145">
        <v>-642.4</v>
      </c>
      <c r="J19" s="145">
        <v>761</v>
      </c>
      <c r="K19" s="145">
        <v>115</v>
      </c>
      <c r="L19" s="145">
        <v>-1868.6399999999999</v>
      </c>
      <c r="M19" s="145">
        <v>-348.38</v>
      </c>
      <c r="N19" s="145">
        <v>203908.94</v>
      </c>
      <c r="O19" s="146">
        <v>189305.95</v>
      </c>
      <c r="P19" s="153">
        <v>189305.95</v>
      </c>
    </row>
    <row r="23" spans="1:19" x14ac:dyDescent="0.2">
      <c r="Q23" s="6"/>
    </row>
    <row r="24" spans="1:19" x14ac:dyDescent="0.2">
      <c r="Q24" s="6"/>
      <c r="R24" s="6"/>
      <c r="S24" s="6"/>
    </row>
    <row r="25" spans="1:19" x14ac:dyDescent="0.2">
      <c r="Q25" s="6"/>
      <c r="R25" s="6"/>
      <c r="S25" s="6"/>
    </row>
    <row r="26" spans="1:19" x14ac:dyDescent="0.2">
      <c r="Q26" s="6"/>
      <c r="R26" s="6"/>
      <c r="S26" s="6"/>
    </row>
    <row r="27" spans="1:19" x14ac:dyDescent="0.2">
      <c r="Q27" s="6"/>
      <c r="R27" s="6"/>
      <c r="S27" s="6"/>
    </row>
  </sheetData>
  <pageMargins left="0.7" right="0.7" top="0.75" bottom="0.75" header="0.3" footer="0.3"/>
  <pageSetup scale="6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3"/>
  <sheetViews>
    <sheetView zoomScaleNormal="100" workbookViewId="0">
      <selection activeCell="C2" sqref="C2"/>
    </sheetView>
  </sheetViews>
  <sheetFormatPr defaultRowHeight="12.75" x14ac:dyDescent="0.2"/>
  <cols>
    <col min="1" max="1" width="53.5703125" bestFit="1" customWidth="1"/>
    <col min="2" max="2" width="10.42578125" bestFit="1" customWidth="1"/>
    <col min="3" max="3" width="11.28515625" bestFit="1" customWidth="1"/>
    <col min="4" max="4" width="16.140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509</v>
      </c>
      <c r="B2" s="5">
        <v>13149.759999999993</v>
      </c>
      <c r="C2" s="5" t="s">
        <v>514</v>
      </c>
      <c r="D2" s="5" t="s">
        <v>513</v>
      </c>
      <c r="E2" s="5"/>
      <c r="F2" s="5"/>
    </row>
    <row r="3" spans="1:6" x14ac:dyDescent="0.2">
      <c r="B3" s="5"/>
      <c r="C3" s="5"/>
      <c r="D3" s="5"/>
      <c r="E3" s="5"/>
      <c r="F3" s="5"/>
    </row>
  </sheetData>
  <hyperlinks>
    <hyperlink ref="A2" location="'800217232'!A1" display="800217232- FIP-TRTP:ANTELOPE-VINCENT #2 500KV: CONS"/>
  </hyperlinks>
  <pageMargins left="0.7" right="0.7" top="1" bottom="0.75" header="0.3" footer="0.3"/>
  <pageSetup orientation="landscape" r:id="rId1"/>
  <headerFooter>
    <oddHeader>&amp;R&amp;8TO2019 Draft Annual Update
Attachment 4
WP-Schedule 10-Recorded CWIP Expenditures 2017
Page &amp;P of &amp;N</oddHeader>
  </headerFooter>
  <customProperties>
    <customPr name="_pios_id" r:id="rId2"/>
  </customPropertie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zoomScale="80" zoomScaleNormal="80" workbookViewId="0"/>
  </sheetViews>
  <sheetFormatPr defaultRowHeight="12.75" x14ac:dyDescent="0.2"/>
  <cols>
    <col min="1" max="1" width="16.5703125" customWidth="1"/>
    <col min="2" max="2" width="24.7109375" customWidth="1"/>
    <col min="3" max="3" width="17.140625" customWidth="1"/>
    <col min="4" max="4" width="32.140625" customWidth="1"/>
    <col min="5" max="5" width="7.7109375" customWidth="1"/>
    <col min="6" max="6" width="8.7109375" customWidth="1"/>
    <col min="7" max="7" width="8" customWidth="1"/>
    <col min="8" max="8" width="7.7109375" customWidth="1"/>
    <col min="9" max="9" width="7.42578125" customWidth="1"/>
    <col min="10" max="10" width="5.85546875" customWidth="1"/>
    <col min="11" max="11" width="4.7109375" customWidth="1"/>
    <col min="12" max="12" width="4.42578125" customWidth="1"/>
    <col min="13" max="13" width="7.7109375" customWidth="1"/>
    <col min="14" max="14" width="9.85546875" customWidth="1"/>
    <col min="15" max="15" width="11.28515625" bestFit="1" customWidth="1"/>
  </cols>
  <sheetData>
    <row r="1" spans="1:20" x14ac:dyDescent="0.2">
      <c r="A1" s="1" t="s">
        <v>512</v>
      </c>
      <c r="B1" s="1" t="s">
        <v>511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" x14ac:dyDescent="0.2">
      <c r="A2" t="s">
        <v>510</v>
      </c>
      <c r="B2" t="s">
        <v>509</v>
      </c>
    </row>
    <row r="4" spans="1:20" x14ac:dyDescent="0.2">
      <c r="P4" s="62"/>
      <c r="Q4" s="62"/>
      <c r="R4" s="62"/>
      <c r="S4" s="62"/>
      <c r="T4" s="62"/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62"/>
      <c r="Q5" s="62"/>
      <c r="R5" s="62"/>
      <c r="S5" s="62"/>
      <c r="T5" s="62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3" t="s">
        <v>16</v>
      </c>
      <c r="O6" s="151" t="s">
        <v>17</v>
      </c>
      <c r="P6" s="62"/>
      <c r="Q6" s="62"/>
      <c r="R6" s="62"/>
      <c r="S6" s="62"/>
      <c r="T6" s="62"/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11</v>
      </c>
      <c r="N7" s="16"/>
      <c r="O7" s="28"/>
      <c r="P7" s="62"/>
      <c r="Q7" s="62"/>
      <c r="R7" s="62"/>
      <c r="S7" s="62"/>
      <c r="T7" s="62"/>
    </row>
    <row r="8" spans="1:20" x14ac:dyDescent="0.2">
      <c r="A8" s="17" t="s">
        <v>15</v>
      </c>
      <c r="B8" s="19" t="s">
        <v>56</v>
      </c>
      <c r="C8" s="2" t="s">
        <v>57</v>
      </c>
      <c r="D8" s="4" t="s">
        <v>58</v>
      </c>
      <c r="E8" s="35">
        <v>1569.36</v>
      </c>
      <c r="F8" s="36">
        <v>1417.49</v>
      </c>
      <c r="G8" s="36">
        <v>1569.36</v>
      </c>
      <c r="H8" s="36">
        <v>1518.74</v>
      </c>
      <c r="I8" s="36">
        <v>1569.36</v>
      </c>
      <c r="J8" s="36">
        <v>354.37</v>
      </c>
      <c r="K8" s="36">
        <v>58.6</v>
      </c>
      <c r="L8" s="36">
        <v>56.29</v>
      </c>
      <c r="M8" s="36">
        <v>4489.16</v>
      </c>
      <c r="N8" s="9">
        <v>12602.73</v>
      </c>
      <c r="O8" s="29">
        <v>12602.73</v>
      </c>
      <c r="P8" s="62"/>
      <c r="Q8" s="62"/>
      <c r="R8" s="62"/>
      <c r="S8" s="62"/>
      <c r="T8" s="62"/>
    </row>
    <row r="9" spans="1:20" x14ac:dyDescent="0.2">
      <c r="A9" s="18"/>
      <c r="B9" s="20"/>
      <c r="C9" s="7" t="s">
        <v>192</v>
      </c>
      <c r="D9" s="8"/>
      <c r="E9" s="37">
        <v>1569.36</v>
      </c>
      <c r="F9" s="38">
        <v>1417.49</v>
      </c>
      <c r="G9" s="38">
        <v>1569.36</v>
      </c>
      <c r="H9" s="38">
        <v>1518.74</v>
      </c>
      <c r="I9" s="38">
        <v>1569.36</v>
      </c>
      <c r="J9" s="38">
        <v>354.37</v>
      </c>
      <c r="K9" s="38">
        <v>58.6</v>
      </c>
      <c r="L9" s="38">
        <v>56.29</v>
      </c>
      <c r="M9" s="38">
        <v>4489.16</v>
      </c>
      <c r="N9" s="10">
        <v>12602.73</v>
      </c>
      <c r="O9" s="30">
        <v>12602.73</v>
      </c>
    </row>
    <row r="10" spans="1:20" x14ac:dyDescent="0.2">
      <c r="A10" s="18"/>
      <c r="B10" s="22" t="s">
        <v>193</v>
      </c>
      <c r="C10" s="23"/>
      <c r="D10" s="23"/>
      <c r="E10" s="39">
        <v>1569.36</v>
      </c>
      <c r="F10" s="40">
        <v>1417.49</v>
      </c>
      <c r="G10" s="40">
        <v>1569.36</v>
      </c>
      <c r="H10" s="40">
        <v>1518.74</v>
      </c>
      <c r="I10" s="40">
        <v>1569.36</v>
      </c>
      <c r="J10" s="40">
        <v>354.37</v>
      </c>
      <c r="K10" s="40">
        <v>58.6</v>
      </c>
      <c r="L10" s="40">
        <v>56.29</v>
      </c>
      <c r="M10" s="40">
        <v>4489.16</v>
      </c>
      <c r="N10" s="24">
        <v>12602.73</v>
      </c>
      <c r="O10" s="31">
        <v>12602.73</v>
      </c>
    </row>
    <row r="11" spans="1:20" x14ac:dyDescent="0.2">
      <c r="A11" s="135" t="s">
        <v>22</v>
      </c>
      <c r="B11" s="136"/>
      <c r="C11" s="136"/>
      <c r="D11" s="136"/>
      <c r="E11" s="138">
        <v>1569.36</v>
      </c>
      <c r="F11" s="139">
        <v>1417.49</v>
      </c>
      <c r="G11" s="139">
        <v>1569.36</v>
      </c>
      <c r="H11" s="139">
        <v>1518.74</v>
      </c>
      <c r="I11" s="139">
        <v>1569.36</v>
      </c>
      <c r="J11" s="139">
        <v>354.37</v>
      </c>
      <c r="K11" s="139">
        <v>58.6</v>
      </c>
      <c r="L11" s="139">
        <v>56.29</v>
      </c>
      <c r="M11" s="139">
        <v>4489.16</v>
      </c>
      <c r="N11" s="140">
        <v>12602.73</v>
      </c>
      <c r="O11" s="152">
        <v>12602.73</v>
      </c>
    </row>
    <row r="12" spans="1:20" x14ac:dyDescent="0.2">
      <c r="A12" s="4"/>
      <c r="B12" s="4"/>
      <c r="C12" s="4"/>
      <c r="D12" s="4"/>
      <c r="E12" s="35"/>
      <c r="F12" s="36"/>
      <c r="G12" s="36"/>
      <c r="H12" s="36"/>
      <c r="I12" s="36"/>
      <c r="J12" s="36"/>
      <c r="K12" s="36"/>
      <c r="L12" s="36"/>
      <c r="M12" s="36"/>
      <c r="N12" s="9"/>
      <c r="O12" s="29"/>
    </row>
    <row r="13" spans="1:20" x14ac:dyDescent="0.2">
      <c r="A13" s="17" t="s">
        <v>66</v>
      </c>
      <c r="B13" s="19" t="s">
        <v>67</v>
      </c>
      <c r="C13" s="2" t="s">
        <v>68</v>
      </c>
      <c r="D13" s="4" t="s">
        <v>70</v>
      </c>
      <c r="E13" s="35">
        <v>89.03</v>
      </c>
      <c r="F13" s="36">
        <v>36.590000000000003</v>
      </c>
      <c r="G13" s="36">
        <v>85.73</v>
      </c>
      <c r="H13" s="36">
        <v>78.94</v>
      </c>
      <c r="I13" s="36">
        <v>45.09</v>
      </c>
      <c r="J13" s="36">
        <v>15.23</v>
      </c>
      <c r="K13" s="36">
        <v>3.07</v>
      </c>
      <c r="L13" s="36">
        <v>2.2400000000000002</v>
      </c>
      <c r="M13" s="36">
        <v>157.76</v>
      </c>
      <c r="N13" s="9">
        <v>513.68000000000006</v>
      </c>
      <c r="O13" s="29">
        <v>513.68000000000006</v>
      </c>
    </row>
    <row r="14" spans="1:20" x14ac:dyDescent="0.2">
      <c r="A14" s="18"/>
      <c r="B14" s="20"/>
      <c r="C14" s="3"/>
      <c r="D14" s="6" t="s">
        <v>71</v>
      </c>
      <c r="E14" s="52">
        <v>2</v>
      </c>
      <c r="F14" s="53">
        <v>1.55</v>
      </c>
      <c r="G14" s="53">
        <v>2.08</v>
      </c>
      <c r="H14" s="53">
        <v>1.98</v>
      </c>
      <c r="I14" s="53">
        <v>2.36</v>
      </c>
      <c r="J14" s="53">
        <v>0.49</v>
      </c>
      <c r="K14" s="53">
        <v>0.03</v>
      </c>
      <c r="L14" s="53">
        <v>0.3</v>
      </c>
      <c r="M14" s="53">
        <v>0.01</v>
      </c>
      <c r="N14" s="11">
        <v>10.799999999999999</v>
      </c>
      <c r="O14" s="51">
        <v>10.799999999999999</v>
      </c>
    </row>
    <row r="15" spans="1:20" x14ac:dyDescent="0.2">
      <c r="A15" s="18"/>
      <c r="B15" s="20"/>
      <c r="C15" s="3"/>
      <c r="D15" s="6" t="s">
        <v>89</v>
      </c>
      <c r="E15" s="52"/>
      <c r="F15" s="53"/>
      <c r="G15" s="53">
        <v>11.87</v>
      </c>
      <c r="H15" s="53">
        <v>3.11</v>
      </c>
      <c r="I15" s="53">
        <v>2.62</v>
      </c>
      <c r="J15" s="53">
        <v>0.89</v>
      </c>
      <c r="K15" s="53">
        <v>0.11</v>
      </c>
      <c r="L15" s="53">
        <v>0.14000000000000001</v>
      </c>
      <c r="M15" s="53">
        <v>3.81</v>
      </c>
      <c r="N15" s="11">
        <v>22.549999999999997</v>
      </c>
      <c r="O15" s="51">
        <v>22.549999999999997</v>
      </c>
    </row>
    <row r="16" spans="1:20" x14ac:dyDescent="0.2">
      <c r="A16" s="18"/>
      <c r="B16" s="20"/>
      <c r="C16" s="7" t="s">
        <v>194</v>
      </c>
      <c r="D16" s="8"/>
      <c r="E16" s="37">
        <v>91.03</v>
      </c>
      <c r="F16" s="38">
        <v>38.14</v>
      </c>
      <c r="G16" s="38">
        <v>99.68</v>
      </c>
      <c r="H16" s="38">
        <v>84.03</v>
      </c>
      <c r="I16" s="38">
        <v>50.07</v>
      </c>
      <c r="J16" s="38">
        <v>16.61</v>
      </c>
      <c r="K16" s="38">
        <v>3.2099999999999995</v>
      </c>
      <c r="L16" s="38">
        <v>2.68</v>
      </c>
      <c r="M16" s="38">
        <v>161.57999999999998</v>
      </c>
      <c r="N16" s="10">
        <v>547.03</v>
      </c>
      <c r="O16" s="30">
        <v>547.03</v>
      </c>
    </row>
    <row r="17" spans="1:19" x14ac:dyDescent="0.2">
      <c r="A17" s="18"/>
      <c r="B17" s="22" t="s">
        <v>195</v>
      </c>
      <c r="C17" s="23"/>
      <c r="D17" s="23"/>
      <c r="E17" s="39">
        <v>91.03</v>
      </c>
      <c r="F17" s="40">
        <v>38.14</v>
      </c>
      <c r="G17" s="40">
        <v>99.68</v>
      </c>
      <c r="H17" s="40">
        <v>84.03</v>
      </c>
      <c r="I17" s="40">
        <v>50.07</v>
      </c>
      <c r="J17" s="40">
        <v>16.61</v>
      </c>
      <c r="K17" s="40">
        <v>3.2099999999999995</v>
      </c>
      <c r="L17" s="40">
        <v>2.68</v>
      </c>
      <c r="M17" s="40">
        <v>161.57999999999998</v>
      </c>
      <c r="N17" s="24">
        <v>547.03</v>
      </c>
      <c r="O17" s="31">
        <v>547.03</v>
      </c>
    </row>
    <row r="18" spans="1:19" x14ac:dyDescent="0.2">
      <c r="A18" s="135" t="s">
        <v>196</v>
      </c>
      <c r="B18" s="136"/>
      <c r="C18" s="136"/>
      <c r="D18" s="136"/>
      <c r="E18" s="138">
        <v>91.03</v>
      </c>
      <c r="F18" s="139">
        <v>38.14</v>
      </c>
      <c r="G18" s="139">
        <v>99.68</v>
      </c>
      <c r="H18" s="139">
        <v>84.03</v>
      </c>
      <c r="I18" s="139">
        <v>50.07</v>
      </c>
      <c r="J18" s="139">
        <v>16.61</v>
      </c>
      <c r="K18" s="139">
        <v>3.2099999999999995</v>
      </c>
      <c r="L18" s="139">
        <v>2.68</v>
      </c>
      <c r="M18" s="139">
        <v>161.57999999999998</v>
      </c>
      <c r="N18" s="140">
        <v>547.03</v>
      </c>
      <c r="O18" s="152">
        <v>547.03</v>
      </c>
    </row>
    <row r="19" spans="1:19" ht="13.5" thickBot="1" x14ac:dyDescent="0.25">
      <c r="A19" s="4"/>
      <c r="B19" s="4"/>
      <c r="C19" s="4"/>
      <c r="D19" s="4"/>
      <c r="E19" s="35"/>
      <c r="F19" s="36"/>
      <c r="G19" s="36"/>
      <c r="H19" s="36"/>
      <c r="I19" s="36"/>
      <c r="J19" s="36"/>
      <c r="K19" s="36"/>
      <c r="L19" s="36"/>
      <c r="M19" s="36"/>
      <c r="N19" s="9"/>
      <c r="O19" s="29"/>
    </row>
    <row r="20" spans="1:19" ht="13.5" thickBot="1" x14ac:dyDescent="0.25">
      <c r="A20" s="142" t="s">
        <v>17</v>
      </c>
      <c r="B20" s="143"/>
      <c r="C20" s="143"/>
      <c r="D20" s="143"/>
      <c r="E20" s="144">
        <v>1660.3899999999999</v>
      </c>
      <c r="F20" s="145">
        <v>1455.6299999999999</v>
      </c>
      <c r="G20" s="145">
        <v>1669.0399999999997</v>
      </c>
      <c r="H20" s="145">
        <v>1602.77</v>
      </c>
      <c r="I20" s="145">
        <v>1619.4299999999996</v>
      </c>
      <c r="J20" s="145">
        <v>370.98</v>
      </c>
      <c r="K20" s="145">
        <v>61.81</v>
      </c>
      <c r="L20" s="145">
        <v>58.97</v>
      </c>
      <c r="M20" s="145">
        <v>4650.7400000000007</v>
      </c>
      <c r="N20" s="146">
        <v>13149.759999999998</v>
      </c>
      <c r="O20" s="153">
        <v>13149.759999999998</v>
      </c>
    </row>
    <row r="24" spans="1:19" x14ac:dyDescent="0.2">
      <c r="P24" s="6"/>
    </row>
    <row r="25" spans="1:19" x14ac:dyDescent="0.2">
      <c r="P25" s="6"/>
      <c r="R25" s="6"/>
      <c r="S25" s="6"/>
    </row>
    <row r="26" spans="1:19" x14ac:dyDescent="0.2">
      <c r="P26" s="6"/>
      <c r="R26" s="6"/>
      <c r="S26" s="6"/>
    </row>
    <row r="27" spans="1:19" x14ac:dyDescent="0.2">
      <c r="P27" s="6"/>
      <c r="R27" s="6"/>
      <c r="S27" s="6"/>
    </row>
    <row r="28" spans="1:19" x14ac:dyDescent="0.2">
      <c r="P28" s="6"/>
      <c r="R28" s="6"/>
      <c r="S28" s="6"/>
    </row>
  </sheetData>
  <pageMargins left="0.7" right="0.7" top="0.75" bottom="0.75" header="0.3" footer="0.3"/>
  <pageSetup scale="70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3"/>
  <sheetViews>
    <sheetView zoomScaleNormal="100" workbookViewId="0">
      <selection activeCell="A9" sqref="A9"/>
    </sheetView>
  </sheetViews>
  <sheetFormatPr defaultRowHeight="12.75" x14ac:dyDescent="0.2"/>
  <cols>
    <col min="1" max="1" width="52.28515625" bestFit="1" customWidth="1"/>
    <col min="2" max="2" width="13.140625" bestFit="1" customWidth="1"/>
    <col min="3" max="3" width="11.28515625" bestFit="1" customWidth="1"/>
    <col min="4" max="4" width="16.140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503</v>
      </c>
      <c r="B2" s="5">
        <v>1380572.1599999992</v>
      </c>
      <c r="C2" s="5" t="s">
        <v>508</v>
      </c>
      <c r="D2" s="5" t="s">
        <v>507</v>
      </c>
      <c r="E2" s="5"/>
      <c r="F2" s="5"/>
    </row>
    <row r="3" spans="1:6" x14ac:dyDescent="0.2">
      <c r="B3" s="5"/>
      <c r="C3" s="5"/>
      <c r="D3" s="5"/>
      <c r="E3" s="5"/>
      <c r="F3" s="5"/>
    </row>
  </sheetData>
  <hyperlinks>
    <hyperlink ref="A2" location="'800217316'!A1" display="800217316- FIP-I:TRTP 6-2: NEW VINCENT-DUARTE 500KV"/>
  </hyperlinks>
  <pageMargins left="0.7" right="0.7" top="0.75" bottom="0.75" header="0.3" footer="0.3"/>
  <pageSetup orientation="landscape" r:id="rId1"/>
  <headerFooter>
    <oddHeader>&amp;R&amp;8TO2019 Draft Annual Update
Attachment 4
WP-Schedule 10-Recorded CWIP Expenditures 2017
Page &amp;P of &amp;N</oddHeader>
  </headerFooter>
  <customProperties>
    <customPr name="_pios_id" r:id="rId2"/>
  </customPropertie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zoomScale="80" zoomScaleNormal="80" workbookViewId="0">
      <selection activeCell="D24" sqref="D24"/>
    </sheetView>
  </sheetViews>
  <sheetFormatPr defaultRowHeight="12.75" x14ac:dyDescent="0.2"/>
  <cols>
    <col min="1" max="1" width="17.140625" customWidth="1"/>
    <col min="2" max="2" width="52.140625" customWidth="1"/>
    <col min="3" max="3" width="16.85546875" customWidth="1"/>
    <col min="4" max="4" width="34.5703125" customWidth="1"/>
    <col min="5" max="5" width="8.5703125" customWidth="1"/>
    <col min="6" max="6" width="10" customWidth="1"/>
    <col min="7" max="7" width="9.5703125" customWidth="1"/>
    <col min="8" max="8" width="9.7109375" customWidth="1"/>
    <col min="9" max="9" width="9.5703125" customWidth="1"/>
    <col min="10" max="10" width="8.28515625" customWidth="1"/>
    <col min="11" max="11" width="9.42578125" customWidth="1"/>
    <col min="12" max="12" width="8.28515625" customWidth="1"/>
    <col min="13" max="13" width="8.7109375" customWidth="1"/>
    <col min="14" max="14" width="8.5703125" customWidth="1"/>
    <col min="15" max="15" width="9" customWidth="1"/>
    <col min="16" max="16" width="9.28515625" customWidth="1"/>
    <col min="17" max="17" width="11.140625" customWidth="1"/>
    <col min="18" max="18" width="11.28515625" bestFit="1" customWidth="1"/>
  </cols>
  <sheetData>
    <row r="1" spans="1:19" x14ac:dyDescent="0.2">
      <c r="A1" s="1" t="s">
        <v>506</v>
      </c>
      <c r="B1" s="1" t="s">
        <v>505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504</v>
      </c>
      <c r="B2" t="s">
        <v>503</v>
      </c>
    </row>
    <row r="3" spans="1:19" x14ac:dyDescent="0.2">
      <c r="S3" s="62"/>
    </row>
    <row r="4" spans="1:19" x14ac:dyDescent="0.2"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x14ac:dyDescent="0.2">
      <c r="A8" s="84" t="s">
        <v>9</v>
      </c>
      <c r="B8" s="83" t="s">
        <v>39</v>
      </c>
      <c r="C8" s="82" t="s">
        <v>11</v>
      </c>
      <c r="D8" s="67" t="s">
        <v>12</v>
      </c>
      <c r="E8" s="66"/>
      <c r="F8" s="65"/>
      <c r="G8" s="65"/>
      <c r="H8" s="65">
        <v>203.47</v>
      </c>
      <c r="I8" s="65"/>
      <c r="J8" s="65"/>
      <c r="K8" s="65"/>
      <c r="L8" s="65"/>
      <c r="M8" s="65"/>
      <c r="N8" s="65"/>
      <c r="O8" s="65"/>
      <c r="P8" s="65"/>
      <c r="Q8" s="64">
        <v>203.47</v>
      </c>
      <c r="R8" s="63">
        <v>203.47</v>
      </c>
      <c r="S8" s="62"/>
    </row>
    <row r="9" spans="1:19" x14ac:dyDescent="0.2">
      <c r="A9" s="18"/>
      <c r="B9" s="80"/>
      <c r="C9" s="79" t="s">
        <v>18</v>
      </c>
      <c r="D9" s="78"/>
      <c r="E9" s="77"/>
      <c r="F9" s="76"/>
      <c r="G9" s="76"/>
      <c r="H9" s="76">
        <v>203.47</v>
      </c>
      <c r="I9" s="76"/>
      <c r="J9" s="76"/>
      <c r="K9" s="76"/>
      <c r="L9" s="76"/>
      <c r="M9" s="76"/>
      <c r="N9" s="76"/>
      <c r="O9" s="76"/>
      <c r="P9" s="76"/>
      <c r="Q9" s="75">
        <v>203.47</v>
      </c>
      <c r="R9" s="74">
        <v>203.47</v>
      </c>
    </row>
    <row r="10" spans="1:19" x14ac:dyDescent="0.2">
      <c r="A10" s="18"/>
      <c r="B10" s="73" t="s">
        <v>150</v>
      </c>
      <c r="C10" s="72"/>
      <c r="D10" s="72"/>
      <c r="E10" s="71"/>
      <c r="F10" s="70"/>
      <c r="G10" s="70"/>
      <c r="H10" s="70">
        <v>203.47</v>
      </c>
      <c r="I10" s="70"/>
      <c r="J10" s="70"/>
      <c r="K10" s="70"/>
      <c r="L10" s="70"/>
      <c r="M10" s="70"/>
      <c r="N10" s="70"/>
      <c r="O10" s="70"/>
      <c r="P10" s="70"/>
      <c r="Q10" s="69">
        <v>203.47</v>
      </c>
      <c r="R10" s="68">
        <v>203.47</v>
      </c>
    </row>
    <row r="11" spans="1:19" x14ac:dyDescent="0.2">
      <c r="A11" s="18"/>
      <c r="B11" s="83" t="s">
        <v>41</v>
      </c>
      <c r="C11" s="82" t="s">
        <v>37</v>
      </c>
      <c r="D11" s="67" t="s">
        <v>38</v>
      </c>
      <c r="E11" s="66">
        <v>677.84</v>
      </c>
      <c r="F11" s="65">
        <v>1049.67</v>
      </c>
      <c r="G11" s="65">
        <v>1106.28</v>
      </c>
      <c r="H11" s="65">
        <v>1703.21</v>
      </c>
      <c r="I11" s="65"/>
      <c r="J11" s="65"/>
      <c r="K11" s="65"/>
      <c r="L11" s="65">
        <v>2786.74</v>
      </c>
      <c r="M11" s="65"/>
      <c r="N11" s="65"/>
      <c r="O11" s="65"/>
      <c r="P11" s="65"/>
      <c r="Q11" s="64">
        <v>7323.74</v>
      </c>
      <c r="R11" s="63">
        <v>7323.74</v>
      </c>
    </row>
    <row r="12" spans="1:19" x14ac:dyDescent="0.2">
      <c r="A12" s="18"/>
      <c r="B12" s="80"/>
      <c r="C12" s="79" t="s">
        <v>147</v>
      </c>
      <c r="D12" s="78"/>
      <c r="E12" s="77">
        <v>677.84</v>
      </c>
      <c r="F12" s="76">
        <v>1049.67</v>
      </c>
      <c r="G12" s="76">
        <v>1106.28</v>
      </c>
      <c r="H12" s="76">
        <v>1703.21</v>
      </c>
      <c r="I12" s="76"/>
      <c r="J12" s="76"/>
      <c r="K12" s="76"/>
      <c r="L12" s="76">
        <v>2786.74</v>
      </c>
      <c r="M12" s="76"/>
      <c r="N12" s="76"/>
      <c r="O12" s="76"/>
      <c r="P12" s="76"/>
      <c r="Q12" s="75">
        <v>7323.74</v>
      </c>
      <c r="R12" s="74">
        <v>7323.74</v>
      </c>
    </row>
    <row r="13" spans="1:19" x14ac:dyDescent="0.2">
      <c r="A13" s="18"/>
      <c r="B13" s="73" t="s">
        <v>151</v>
      </c>
      <c r="C13" s="72"/>
      <c r="D13" s="72"/>
      <c r="E13" s="71">
        <v>677.84</v>
      </c>
      <c r="F13" s="70">
        <v>1049.67</v>
      </c>
      <c r="G13" s="70">
        <v>1106.28</v>
      </c>
      <c r="H13" s="70">
        <v>1703.21</v>
      </c>
      <c r="I13" s="70"/>
      <c r="J13" s="70"/>
      <c r="K13" s="70"/>
      <c r="L13" s="70">
        <v>2786.74</v>
      </c>
      <c r="M13" s="70"/>
      <c r="N13" s="70"/>
      <c r="O13" s="70"/>
      <c r="P13" s="70"/>
      <c r="Q13" s="69">
        <v>7323.74</v>
      </c>
      <c r="R13" s="68">
        <v>7323.74</v>
      </c>
    </row>
    <row r="14" spans="1:19" x14ac:dyDescent="0.2">
      <c r="A14" s="18"/>
      <c r="B14" s="83" t="s">
        <v>14</v>
      </c>
      <c r="C14" s="82" t="s">
        <v>11</v>
      </c>
      <c r="D14" s="67" t="s">
        <v>12</v>
      </c>
      <c r="E14" s="66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>
        <v>4131.6499999999996</v>
      </c>
      <c r="Q14" s="64">
        <v>4131.6499999999996</v>
      </c>
      <c r="R14" s="63">
        <v>4131.6499999999996</v>
      </c>
    </row>
    <row r="15" spans="1:19" x14ac:dyDescent="0.2">
      <c r="A15" s="18"/>
      <c r="B15" s="80"/>
      <c r="C15" s="79" t="s">
        <v>18</v>
      </c>
      <c r="D15" s="78"/>
      <c r="E15" s="77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>
        <v>4131.6499999999996</v>
      </c>
      <c r="Q15" s="75">
        <v>4131.6499999999996</v>
      </c>
      <c r="R15" s="74">
        <v>4131.6499999999996</v>
      </c>
    </row>
    <row r="16" spans="1:19" x14ac:dyDescent="0.2">
      <c r="A16" s="18"/>
      <c r="B16" s="73" t="s">
        <v>20</v>
      </c>
      <c r="C16" s="72"/>
      <c r="D16" s="72"/>
      <c r="E16" s="71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>
        <v>4131.6499999999996</v>
      </c>
      <c r="Q16" s="69">
        <v>4131.6499999999996</v>
      </c>
      <c r="R16" s="68">
        <v>4131.6499999999996</v>
      </c>
    </row>
    <row r="17" spans="1:18" x14ac:dyDescent="0.2">
      <c r="A17" s="18"/>
      <c r="B17" s="83" t="s">
        <v>42</v>
      </c>
      <c r="C17" s="82" t="s">
        <v>42</v>
      </c>
      <c r="D17" s="67" t="s">
        <v>42</v>
      </c>
      <c r="E17" s="66"/>
      <c r="F17" s="65"/>
      <c r="G17" s="65"/>
      <c r="H17" s="65"/>
      <c r="I17" s="65">
        <v>93.63</v>
      </c>
      <c r="J17" s="65"/>
      <c r="K17" s="65"/>
      <c r="L17" s="65"/>
      <c r="M17" s="65"/>
      <c r="N17" s="65">
        <v>16920</v>
      </c>
      <c r="O17" s="65"/>
      <c r="P17" s="65"/>
      <c r="Q17" s="64">
        <v>17013.63</v>
      </c>
      <c r="R17" s="63">
        <v>17013.63</v>
      </c>
    </row>
    <row r="18" spans="1:18" x14ac:dyDescent="0.2">
      <c r="A18" s="18"/>
      <c r="B18" s="80"/>
      <c r="C18" s="79" t="s">
        <v>154</v>
      </c>
      <c r="D18" s="78"/>
      <c r="E18" s="77"/>
      <c r="F18" s="76"/>
      <c r="G18" s="76"/>
      <c r="H18" s="76"/>
      <c r="I18" s="76">
        <v>93.63</v>
      </c>
      <c r="J18" s="76"/>
      <c r="K18" s="76"/>
      <c r="L18" s="76"/>
      <c r="M18" s="76"/>
      <c r="N18" s="76">
        <v>16920</v>
      </c>
      <c r="O18" s="76"/>
      <c r="P18" s="76"/>
      <c r="Q18" s="75">
        <v>17013.63</v>
      </c>
      <c r="R18" s="74">
        <v>17013.63</v>
      </c>
    </row>
    <row r="19" spans="1:18" x14ac:dyDescent="0.2">
      <c r="A19" s="18"/>
      <c r="B19" s="73" t="s">
        <v>154</v>
      </c>
      <c r="C19" s="72"/>
      <c r="D19" s="72"/>
      <c r="E19" s="71"/>
      <c r="F19" s="70"/>
      <c r="G19" s="70"/>
      <c r="H19" s="70"/>
      <c r="I19" s="70">
        <v>93.63</v>
      </c>
      <c r="J19" s="70"/>
      <c r="K19" s="70"/>
      <c r="L19" s="70"/>
      <c r="M19" s="70"/>
      <c r="N19" s="70">
        <v>16920</v>
      </c>
      <c r="O19" s="70"/>
      <c r="P19" s="70"/>
      <c r="Q19" s="69">
        <v>17013.63</v>
      </c>
      <c r="R19" s="68">
        <v>17013.63</v>
      </c>
    </row>
    <row r="20" spans="1:18" x14ac:dyDescent="0.2">
      <c r="A20" s="14" t="s">
        <v>21</v>
      </c>
      <c r="B20" s="136"/>
      <c r="C20" s="136"/>
      <c r="D20" s="136"/>
      <c r="E20" s="138">
        <v>677.84</v>
      </c>
      <c r="F20" s="139">
        <v>1049.67</v>
      </c>
      <c r="G20" s="139">
        <v>1106.28</v>
      </c>
      <c r="H20" s="139">
        <v>1906.68</v>
      </c>
      <c r="I20" s="139">
        <v>93.63</v>
      </c>
      <c r="J20" s="139"/>
      <c r="K20" s="139"/>
      <c r="L20" s="139">
        <v>2786.74</v>
      </c>
      <c r="M20" s="139"/>
      <c r="N20" s="139">
        <v>16920</v>
      </c>
      <c r="O20" s="139"/>
      <c r="P20" s="139">
        <v>4131.6499999999996</v>
      </c>
      <c r="Q20" s="140">
        <v>28672.49</v>
      </c>
      <c r="R20" s="152">
        <v>28672.49</v>
      </c>
    </row>
    <row r="21" spans="1:18" x14ac:dyDescent="0.2">
      <c r="A21" s="67"/>
      <c r="B21" s="67"/>
      <c r="C21" s="67"/>
      <c r="D21" s="67"/>
      <c r="E21" s="66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4"/>
      <c r="R21" s="63"/>
    </row>
    <row r="22" spans="1:18" x14ac:dyDescent="0.2">
      <c r="A22" s="84" t="s">
        <v>15</v>
      </c>
      <c r="B22" s="83" t="s">
        <v>56</v>
      </c>
      <c r="C22" s="82" t="s">
        <v>57</v>
      </c>
      <c r="D22" s="67" t="s">
        <v>58</v>
      </c>
      <c r="E22" s="66">
        <v>4870.34</v>
      </c>
      <c r="F22" s="65">
        <v>6509.17</v>
      </c>
      <c r="G22" s="65">
        <v>3594.26</v>
      </c>
      <c r="H22" s="65">
        <v>2935.41</v>
      </c>
      <c r="I22" s="65">
        <v>2694.94</v>
      </c>
      <c r="J22" s="65">
        <v>4150.3600000000006</v>
      </c>
      <c r="K22" s="65">
        <v>5206.54</v>
      </c>
      <c r="L22" s="65">
        <v>3329.8399999999997</v>
      </c>
      <c r="M22" s="65">
        <v>2039.74</v>
      </c>
      <c r="N22" s="65">
        <v>1815.18</v>
      </c>
      <c r="O22" s="65">
        <v>398.68</v>
      </c>
      <c r="P22" s="65">
        <v>1952.6200000000001</v>
      </c>
      <c r="Q22" s="64">
        <v>39497.08</v>
      </c>
      <c r="R22" s="63">
        <v>39497.08</v>
      </c>
    </row>
    <row r="23" spans="1:18" x14ac:dyDescent="0.2">
      <c r="A23" s="18"/>
      <c r="B23" s="80"/>
      <c r="C23" s="81"/>
      <c r="D23" s="6" t="s">
        <v>502</v>
      </c>
      <c r="E23" s="52">
        <v>24910.33</v>
      </c>
      <c r="F23" s="53">
        <v>138888.07999999999</v>
      </c>
      <c r="G23" s="53">
        <v>212800.03</v>
      </c>
      <c r="H23" s="53">
        <v>156853.75</v>
      </c>
      <c r="I23" s="53">
        <v>118026.85</v>
      </c>
      <c r="J23" s="53">
        <v>56473.55</v>
      </c>
      <c r="K23" s="53">
        <v>145967.85999999999</v>
      </c>
      <c r="L23" s="53">
        <v>8994.7000000000007</v>
      </c>
      <c r="M23" s="53">
        <v>25354.75</v>
      </c>
      <c r="N23" s="53">
        <v>9777.1</v>
      </c>
      <c r="O23" s="53">
        <v>23792.07</v>
      </c>
      <c r="P23" s="53">
        <v>295889.31</v>
      </c>
      <c r="Q23" s="11">
        <v>1217728.3799999999</v>
      </c>
      <c r="R23" s="51">
        <v>1217728.3799999999</v>
      </c>
    </row>
    <row r="24" spans="1:18" x14ac:dyDescent="0.2">
      <c r="A24" s="18"/>
      <c r="B24" s="80"/>
      <c r="C24" s="79" t="s">
        <v>192</v>
      </c>
      <c r="D24" s="78"/>
      <c r="E24" s="77">
        <v>29780.670000000002</v>
      </c>
      <c r="F24" s="76">
        <v>145397.25</v>
      </c>
      <c r="G24" s="76">
        <v>216394.29</v>
      </c>
      <c r="H24" s="76">
        <v>159789.16</v>
      </c>
      <c r="I24" s="76">
        <v>120721.79000000001</v>
      </c>
      <c r="J24" s="76">
        <v>60623.91</v>
      </c>
      <c r="K24" s="76">
        <v>151174.39999999999</v>
      </c>
      <c r="L24" s="76">
        <v>12324.54</v>
      </c>
      <c r="M24" s="76">
        <v>27394.49</v>
      </c>
      <c r="N24" s="76">
        <v>11592.28</v>
      </c>
      <c r="O24" s="76">
        <v>24190.75</v>
      </c>
      <c r="P24" s="76">
        <v>297841.93</v>
      </c>
      <c r="Q24" s="75">
        <v>1257225.46</v>
      </c>
      <c r="R24" s="74">
        <v>1257225.46</v>
      </c>
    </row>
    <row r="25" spans="1:18" x14ac:dyDescent="0.2">
      <c r="A25" s="18"/>
      <c r="B25" s="73" t="s">
        <v>193</v>
      </c>
      <c r="C25" s="72"/>
      <c r="D25" s="72"/>
      <c r="E25" s="71">
        <v>29780.670000000002</v>
      </c>
      <c r="F25" s="70">
        <v>145397.25</v>
      </c>
      <c r="G25" s="70">
        <v>216394.29</v>
      </c>
      <c r="H25" s="70">
        <v>159789.16</v>
      </c>
      <c r="I25" s="70">
        <v>120721.79000000001</v>
      </c>
      <c r="J25" s="70">
        <v>60623.91</v>
      </c>
      <c r="K25" s="70">
        <v>151174.39999999999</v>
      </c>
      <c r="L25" s="70">
        <v>12324.54</v>
      </c>
      <c r="M25" s="70">
        <v>27394.49</v>
      </c>
      <c r="N25" s="70">
        <v>11592.28</v>
      </c>
      <c r="O25" s="70">
        <v>24190.75</v>
      </c>
      <c r="P25" s="70">
        <v>297841.93</v>
      </c>
      <c r="Q25" s="69">
        <v>1257225.46</v>
      </c>
      <c r="R25" s="68">
        <v>1257225.46</v>
      </c>
    </row>
    <row r="26" spans="1:18" x14ac:dyDescent="0.2">
      <c r="A26" s="18"/>
      <c r="B26" s="83" t="s">
        <v>14</v>
      </c>
      <c r="C26" s="82" t="s">
        <v>11</v>
      </c>
      <c r="D26" s="67" t="s">
        <v>12</v>
      </c>
      <c r="E26" s="66">
        <v>173.81</v>
      </c>
      <c r="F26" s="65">
        <v>295.97000000000003</v>
      </c>
      <c r="G26" s="65">
        <v>288.39</v>
      </c>
      <c r="H26" s="65">
        <v>561.47</v>
      </c>
      <c r="I26" s="65">
        <v>20.45</v>
      </c>
      <c r="J26" s="65"/>
      <c r="K26" s="65"/>
      <c r="L26" s="65">
        <v>771.73</v>
      </c>
      <c r="M26" s="65"/>
      <c r="N26" s="65"/>
      <c r="O26" s="65"/>
      <c r="P26" s="65"/>
      <c r="Q26" s="64">
        <v>2111.8200000000002</v>
      </c>
      <c r="R26" s="63">
        <v>2111.8200000000002</v>
      </c>
    </row>
    <row r="27" spans="1:18" x14ac:dyDescent="0.2">
      <c r="A27" s="18"/>
      <c r="B27" s="80"/>
      <c r="C27" s="79" t="s">
        <v>18</v>
      </c>
      <c r="D27" s="78"/>
      <c r="E27" s="77">
        <v>173.81</v>
      </c>
      <c r="F27" s="76">
        <v>295.97000000000003</v>
      </c>
      <c r="G27" s="76">
        <v>288.39</v>
      </c>
      <c r="H27" s="76">
        <v>561.47</v>
      </c>
      <c r="I27" s="76">
        <v>20.45</v>
      </c>
      <c r="J27" s="76"/>
      <c r="K27" s="76"/>
      <c r="L27" s="76">
        <v>771.73</v>
      </c>
      <c r="M27" s="76"/>
      <c r="N27" s="76"/>
      <c r="O27" s="76"/>
      <c r="P27" s="76"/>
      <c r="Q27" s="75">
        <v>2111.8200000000002</v>
      </c>
      <c r="R27" s="74">
        <v>2111.8200000000002</v>
      </c>
    </row>
    <row r="28" spans="1:18" x14ac:dyDescent="0.2">
      <c r="A28" s="18"/>
      <c r="B28" s="73" t="s">
        <v>20</v>
      </c>
      <c r="C28" s="72"/>
      <c r="D28" s="72"/>
      <c r="E28" s="71">
        <v>173.81</v>
      </c>
      <c r="F28" s="70">
        <v>295.97000000000003</v>
      </c>
      <c r="G28" s="70">
        <v>288.39</v>
      </c>
      <c r="H28" s="70">
        <v>561.47</v>
      </c>
      <c r="I28" s="70">
        <v>20.45</v>
      </c>
      <c r="J28" s="70"/>
      <c r="K28" s="70"/>
      <c r="L28" s="70">
        <v>771.73</v>
      </c>
      <c r="M28" s="70"/>
      <c r="N28" s="70"/>
      <c r="O28" s="70"/>
      <c r="P28" s="70"/>
      <c r="Q28" s="69">
        <v>2111.8200000000002</v>
      </c>
      <c r="R28" s="68">
        <v>2111.8200000000002</v>
      </c>
    </row>
    <row r="29" spans="1:18" x14ac:dyDescent="0.2">
      <c r="A29" s="135" t="s">
        <v>22</v>
      </c>
      <c r="B29" s="154"/>
      <c r="C29" s="136"/>
      <c r="D29" s="136"/>
      <c r="E29" s="138">
        <v>29954.480000000003</v>
      </c>
      <c r="F29" s="139">
        <v>145693.22</v>
      </c>
      <c r="G29" s="139">
        <v>216682.68000000002</v>
      </c>
      <c r="H29" s="139">
        <v>160350.63</v>
      </c>
      <c r="I29" s="139">
        <v>120742.24</v>
      </c>
      <c r="J29" s="139">
        <v>60623.91</v>
      </c>
      <c r="K29" s="139">
        <v>151174.39999999999</v>
      </c>
      <c r="L29" s="139">
        <v>13096.27</v>
      </c>
      <c r="M29" s="139">
        <v>27394.49</v>
      </c>
      <c r="N29" s="139">
        <v>11592.28</v>
      </c>
      <c r="O29" s="139">
        <v>24190.75</v>
      </c>
      <c r="P29" s="139">
        <v>297841.93</v>
      </c>
      <c r="Q29" s="140">
        <v>1259337.28</v>
      </c>
      <c r="R29" s="152">
        <v>1259337.28</v>
      </c>
    </row>
    <row r="30" spans="1:18" x14ac:dyDescent="0.2">
      <c r="A30" s="67"/>
      <c r="B30" s="67"/>
      <c r="C30" s="67"/>
      <c r="D30" s="67"/>
      <c r="E30" s="66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4"/>
      <c r="R30" s="63"/>
    </row>
    <row r="31" spans="1:18" x14ac:dyDescent="0.2">
      <c r="A31" s="84" t="s">
        <v>66</v>
      </c>
      <c r="B31" s="83" t="s">
        <v>67</v>
      </c>
      <c r="C31" s="82" t="s">
        <v>68</v>
      </c>
      <c r="D31" s="67" t="s">
        <v>70</v>
      </c>
      <c r="E31" s="66">
        <v>1737.79</v>
      </c>
      <c r="F31" s="65">
        <v>3787.74</v>
      </c>
      <c r="G31" s="65">
        <v>11896.92</v>
      </c>
      <c r="H31" s="65">
        <v>8433.4699999999993</v>
      </c>
      <c r="I31" s="65">
        <v>3472.1</v>
      </c>
      <c r="J31" s="65">
        <v>2605.15</v>
      </c>
      <c r="K31" s="65">
        <v>7907.22</v>
      </c>
      <c r="L31" s="65">
        <v>630.74</v>
      </c>
      <c r="M31" s="65">
        <v>1302.42</v>
      </c>
      <c r="N31" s="65">
        <v>1053.23</v>
      </c>
      <c r="O31" s="65">
        <v>850.13</v>
      </c>
      <c r="P31" s="65">
        <v>5909.1</v>
      </c>
      <c r="Q31" s="64">
        <v>49586.009999999995</v>
      </c>
      <c r="R31" s="63">
        <v>49586.009999999995</v>
      </c>
    </row>
    <row r="32" spans="1:18" x14ac:dyDescent="0.2">
      <c r="A32" s="18"/>
      <c r="B32" s="80"/>
      <c r="C32" s="81"/>
      <c r="D32" s="6" t="s">
        <v>71</v>
      </c>
      <c r="E32" s="52">
        <v>13.26</v>
      </c>
      <c r="F32" s="53">
        <v>25.03</v>
      </c>
      <c r="G32" s="53">
        <v>25.39</v>
      </c>
      <c r="H32" s="53">
        <v>24.58</v>
      </c>
      <c r="I32" s="53">
        <v>28.37</v>
      </c>
      <c r="J32" s="53">
        <v>13.23</v>
      </c>
      <c r="K32" s="53">
        <v>10.53</v>
      </c>
      <c r="L32" s="53">
        <v>69.23</v>
      </c>
      <c r="M32" s="53">
        <v>128.88</v>
      </c>
      <c r="N32" s="53">
        <v>34.29</v>
      </c>
      <c r="O32" s="53">
        <v>6.42</v>
      </c>
      <c r="P32" s="53">
        <v>8.35</v>
      </c>
      <c r="Q32" s="11">
        <v>387.56000000000006</v>
      </c>
      <c r="R32" s="51">
        <v>387.56000000000006</v>
      </c>
    </row>
    <row r="33" spans="1:18" x14ac:dyDescent="0.2">
      <c r="A33" s="18"/>
      <c r="B33" s="80"/>
      <c r="C33" s="81"/>
      <c r="D33" s="6" t="s">
        <v>89</v>
      </c>
      <c r="E33" s="52"/>
      <c r="F33" s="53"/>
      <c r="G33" s="53">
        <v>1647.46</v>
      </c>
      <c r="H33" s="53">
        <v>331.98</v>
      </c>
      <c r="I33" s="53">
        <v>201.65</v>
      </c>
      <c r="J33" s="53">
        <v>152.62</v>
      </c>
      <c r="K33" s="53">
        <v>291.58</v>
      </c>
      <c r="L33" s="53">
        <v>38.840000000000003</v>
      </c>
      <c r="M33" s="53">
        <v>38.26</v>
      </c>
      <c r="N33" s="53">
        <v>58.79</v>
      </c>
      <c r="O33" s="53">
        <v>20.51</v>
      </c>
      <c r="P33" s="53">
        <v>346.1</v>
      </c>
      <c r="Q33" s="11">
        <v>3127.7900000000004</v>
      </c>
      <c r="R33" s="51">
        <v>3127.7900000000004</v>
      </c>
    </row>
    <row r="34" spans="1:18" x14ac:dyDescent="0.2">
      <c r="A34" s="18"/>
      <c r="B34" s="80"/>
      <c r="C34" s="81"/>
      <c r="D34" s="6" t="s">
        <v>72</v>
      </c>
      <c r="E34" s="52">
        <v>2382.4699999999998</v>
      </c>
      <c r="F34" s="53">
        <v>6999.8</v>
      </c>
      <c r="G34" s="53">
        <v>4808.8599999999997</v>
      </c>
      <c r="H34" s="53">
        <v>7279.73</v>
      </c>
      <c r="I34" s="53">
        <v>5470.95</v>
      </c>
      <c r="J34" s="53">
        <v>3368.94</v>
      </c>
      <c r="K34" s="53">
        <v>3871.95</v>
      </c>
      <c r="L34" s="53">
        <v>2271.9499999999998</v>
      </c>
      <c r="M34" s="53">
        <v>1267.3800000000001</v>
      </c>
      <c r="N34" s="53">
        <v>1190.55</v>
      </c>
      <c r="O34" s="53">
        <v>252.15</v>
      </c>
      <c r="P34" s="53">
        <v>296.3</v>
      </c>
      <c r="Q34" s="11">
        <v>39461.03</v>
      </c>
      <c r="R34" s="51">
        <v>39461.03</v>
      </c>
    </row>
    <row r="35" spans="1:18" x14ac:dyDescent="0.2">
      <c r="A35" s="18"/>
      <c r="B35" s="80"/>
      <c r="C35" s="79" t="s">
        <v>194</v>
      </c>
      <c r="D35" s="78"/>
      <c r="E35" s="77">
        <v>4133.5199999999995</v>
      </c>
      <c r="F35" s="76">
        <v>10812.57</v>
      </c>
      <c r="G35" s="76">
        <v>18378.63</v>
      </c>
      <c r="H35" s="76">
        <v>16069.759999999998</v>
      </c>
      <c r="I35" s="76">
        <v>9173.07</v>
      </c>
      <c r="J35" s="76">
        <v>6139.9400000000005</v>
      </c>
      <c r="K35" s="76">
        <v>12081.279999999999</v>
      </c>
      <c r="L35" s="76">
        <v>3010.7599999999998</v>
      </c>
      <c r="M35" s="76">
        <v>2736.9400000000005</v>
      </c>
      <c r="N35" s="76">
        <v>2336.8599999999997</v>
      </c>
      <c r="O35" s="76">
        <v>1129.21</v>
      </c>
      <c r="P35" s="76">
        <v>6559.8500000000013</v>
      </c>
      <c r="Q35" s="75">
        <v>92562.389999999985</v>
      </c>
      <c r="R35" s="74">
        <v>92562.389999999985</v>
      </c>
    </row>
    <row r="36" spans="1:18" x14ac:dyDescent="0.2">
      <c r="A36" s="18"/>
      <c r="B36" s="73" t="s">
        <v>195</v>
      </c>
      <c r="C36" s="72"/>
      <c r="D36" s="72"/>
      <c r="E36" s="71">
        <v>4133.5199999999995</v>
      </c>
      <c r="F36" s="70">
        <v>10812.57</v>
      </c>
      <c r="G36" s="70">
        <v>18378.63</v>
      </c>
      <c r="H36" s="70">
        <v>16069.759999999998</v>
      </c>
      <c r="I36" s="70">
        <v>9173.07</v>
      </c>
      <c r="J36" s="70">
        <v>6139.9400000000005</v>
      </c>
      <c r="K36" s="70">
        <v>12081.279999999999</v>
      </c>
      <c r="L36" s="70">
        <v>3010.7599999999998</v>
      </c>
      <c r="M36" s="70">
        <v>2736.9400000000005</v>
      </c>
      <c r="N36" s="70">
        <v>2336.8599999999997</v>
      </c>
      <c r="O36" s="70">
        <v>1129.21</v>
      </c>
      <c r="P36" s="70">
        <v>6559.8500000000013</v>
      </c>
      <c r="Q36" s="69">
        <v>92562.389999999985</v>
      </c>
      <c r="R36" s="68">
        <v>92562.389999999985</v>
      </c>
    </row>
    <row r="37" spans="1:18" x14ac:dyDescent="0.2">
      <c r="A37" s="135" t="s">
        <v>196</v>
      </c>
      <c r="B37" s="136"/>
      <c r="C37" s="136"/>
      <c r="D37" s="136"/>
      <c r="E37" s="138">
        <v>4133.5199999999995</v>
      </c>
      <c r="F37" s="139">
        <v>10812.57</v>
      </c>
      <c r="G37" s="139">
        <v>18378.63</v>
      </c>
      <c r="H37" s="139">
        <v>16069.759999999998</v>
      </c>
      <c r="I37" s="139">
        <v>9173.07</v>
      </c>
      <c r="J37" s="139">
        <v>6139.9400000000005</v>
      </c>
      <c r="K37" s="139">
        <v>12081.279999999999</v>
      </c>
      <c r="L37" s="139">
        <v>3010.7599999999998</v>
      </c>
      <c r="M37" s="139">
        <v>2736.9400000000005</v>
      </c>
      <c r="N37" s="139">
        <v>2336.8599999999997</v>
      </c>
      <c r="O37" s="139">
        <v>1129.21</v>
      </c>
      <c r="P37" s="139">
        <v>6559.8500000000013</v>
      </c>
      <c r="Q37" s="140">
        <v>92562.389999999985</v>
      </c>
      <c r="R37" s="152">
        <v>92562.389999999985</v>
      </c>
    </row>
    <row r="38" spans="1:18" ht="13.5" thickBot="1" x14ac:dyDescent="0.25">
      <c r="A38" s="67"/>
      <c r="B38" s="67"/>
      <c r="C38" s="67"/>
      <c r="D38" s="67"/>
      <c r="E38" s="66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4"/>
      <c r="R38" s="63"/>
    </row>
    <row r="39" spans="1:18" ht="13.5" thickBot="1" x14ac:dyDescent="0.25">
      <c r="A39" s="142" t="s">
        <v>17</v>
      </c>
      <c r="B39" s="143"/>
      <c r="C39" s="143"/>
      <c r="D39" s="143"/>
      <c r="E39" s="144">
        <v>34765.840000000004</v>
      </c>
      <c r="F39" s="145">
        <v>157555.45999999996</v>
      </c>
      <c r="G39" s="145">
        <v>236167.59000000003</v>
      </c>
      <c r="H39" s="145">
        <v>178327.07</v>
      </c>
      <c r="I39" s="145">
        <v>130008.94</v>
      </c>
      <c r="J39" s="145">
        <v>66763.850000000006</v>
      </c>
      <c r="K39" s="145">
        <v>163255.67999999999</v>
      </c>
      <c r="L39" s="145">
        <v>18893.77</v>
      </c>
      <c r="M39" s="145">
        <v>30131.430000000004</v>
      </c>
      <c r="N39" s="145">
        <v>30849.14</v>
      </c>
      <c r="O39" s="145">
        <v>25319.96</v>
      </c>
      <c r="P39" s="145">
        <v>308533.42999999993</v>
      </c>
      <c r="Q39" s="146">
        <v>1380572.1600000001</v>
      </c>
      <c r="R39" s="153">
        <v>1380572.1600000001</v>
      </c>
    </row>
  </sheetData>
  <pageMargins left="0.5" right="0.5" top="0.75" bottom="0.75" header="0.3" footer="0.3"/>
  <pageSetup scale="51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4"/>
  <sheetViews>
    <sheetView zoomScaleNormal="100" workbookViewId="0">
      <selection activeCell="C3" sqref="C3"/>
    </sheetView>
  </sheetViews>
  <sheetFormatPr defaultRowHeight="12.75" x14ac:dyDescent="0.2"/>
  <cols>
    <col min="1" max="1" width="54.5703125" bestFit="1" customWidth="1"/>
    <col min="2" max="2" width="13.140625" bestFit="1" customWidth="1"/>
    <col min="3" max="3" width="11.28515625" bestFit="1" customWidth="1"/>
    <col min="4" max="4" width="16.140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497</v>
      </c>
      <c r="B2" s="5">
        <v>3523861.9400000004</v>
      </c>
      <c r="C2" s="5" t="s">
        <v>501</v>
      </c>
      <c r="D2" s="5" t="s">
        <v>499</v>
      </c>
      <c r="E2" s="5"/>
      <c r="F2" s="5"/>
    </row>
    <row r="3" spans="1:6" x14ac:dyDescent="0.2">
      <c r="A3" s="56" t="s">
        <v>492</v>
      </c>
      <c r="B3" s="5">
        <v>22570.170000000006</v>
      </c>
      <c r="C3" s="5" t="s">
        <v>500</v>
      </c>
      <c r="D3" s="5" t="s">
        <v>499</v>
      </c>
      <c r="E3" s="5"/>
      <c r="F3" s="5"/>
    </row>
    <row r="4" spans="1:6" x14ac:dyDescent="0.2">
      <c r="B4" s="5"/>
      <c r="C4" s="5"/>
      <c r="D4" s="5"/>
      <c r="E4" s="5"/>
      <c r="F4" s="5"/>
    </row>
  </sheetData>
  <hyperlinks>
    <hyperlink ref="A2" location="'800218138'!A1" display="800218138- FIP-I:TRTP 7-3:ANTELOPE-MESA 230KV T/L"/>
    <hyperlink ref="A3" location="'800218130'!A1" display="800218130- FIP-VINCENT-RIO HONDO #2:CONSTRUCT 500KV"/>
  </hyperlinks>
  <pageMargins left="0.7" right="0.7" top="1" bottom="0.75" header="0.3" footer="0.3"/>
  <pageSetup orientation="landscape" r:id="rId1"/>
  <headerFooter>
    <oddHeader>&amp;R&amp;8TO2019 Draft Annual Update
Attachment 4
WP-Schedule 10-Recorded CWIP Expenditures 2017
Page &amp;P of &amp;N</oddHeader>
  </headerFooter>
  <customProperties>
    <customPr name="_pios_id" r:id="rId2"/>
  </customPropertie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1"/>
  <sheetViews>
    <sheetView topLeftCell="A34" zoomScale="80" zoomScaleNormal="80" workbookViewId="0">
      <selection activeCell="D73" sqref="D73"/>
    </sheetView>
  </sheetViews>
  <sheetFormatPr defaultRowHeight="12.75" x14ac:dyDescent="0.2"/>
  <cols>
    <col min="1" max="1" width="17.140625" customWidth="1"/>
    <col min="2" max="2" width="32.7109375" customWidth="1"/>
    <col min="3" max="3" width="17.7109375" customWidth="1"/>
    <col min="4" max="4" width="34.7109375" customWidth="1"/>
    <col min="5" max="5" width="9" customWidth="1"/>
    <col min="6" max="6" width="9.5703125" customWidth="1"/>
    <col min="7" max="7" width="8.28515625" customWidth="1"/>
    <col min="8" max="8" width="8.5703125" customWidth="1"/>
    <col min="9" max="9" width="11.140625" customWidth="1"/>
    <col min="10" max="10" width="8.5703125" customWidth="1"/>
    <col min="11" max="11" width="9" customWidth="1"/>
    <col min="12" max="12" width="8.42578125" customWidth="1"/>
    <col min="13" max="13" width="8.28515625" customWidth="1"/>
    <col min="14" max="14" width="9.42578125" customWidth="1"/>
    <col min="15" max="15" width="10.42578125" customWidth="1"/>
    <col min="16" max="16" width="10.140625" customWidth="1"/>
    <col min="17" max="17" width="11" customWidth="1"/>
    <col min="18" max="18" width="12" customWidth="1"/>
  </cols>
  <sheetData>
    <row r="1" spans="1:19" x14ac:dyDescent="0.2">
      <c r="A1" s="1" t="s">
        <v>495</v>
      </c>
      <c r="B1" s="1" t="s">
        <v>494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498</v>
      </c>
      <c r="B2" t="s">
        <v>497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x14ac:dyDescent="0.2">
      <c r="A8" s="84" t="s">
        <v>129</v>
      </c>
      <c r="B8" s="83" t="s">
        <v>130</v>
      </c>
      <c r="C8" s="82" t="s">
        <v>131</v>
      </c>
      <c r="D8" s="67" t="s">
        <v>130</v>
      </c>
      <c r="E8" s="66"/>
      <c r="F8" s="65"/>
      <c r="G8" s="65"/>
      <c r="H8" s="65"/>
      <c r="I8" s="65"/>
      <c r="J8" s="65"/>
      <c r="K8" s="65"/>
      <c r="L8" s="65"/>
      <c r="M8" s="65"/>
      <c r="N8" s="65"/>
      <c r="O8" s="65">
        <v>-131479.63</v>
      </c>
      <c r="P8" s="65"/>
      <c r="Q8" s="64">
        <v>-131479.63</v>
      </c>
      <c r="R8" s="63">
        <v>-131479.63</v>
      </c>
    </row>
    <row r="9" spans="1:19" x14ac:dyDescent="0.2">
      <c r="A9" s="18"/>
      <c r="B9" s="80"/>
      <c r="C9" s="79" t="s">
        <v>142</v>
      </c>
      <c r="D9" s="78"/>
      <c r="E9" s="77"/>
      <c r="F9" s="76"/>
      <c r="G9" s="76"/>
      <c r="H9" s="76"/>
      <c r="I9" s="76"/>
      <c r="J9" s="76"/>
      <c r="K9" s="76"/>
      <c r="L9" s="76"/>
      <c r="M9" s="76"/>
      <c r="N9" s="76"/>
      <c r="O9" s="76">
        <v>-131479.63</v>
      </c>
      <c r="P9" s="76"/>
      <c r="Q9" s="75">
        <v>-131479.63</v>
      </c>
      <c r="R9" s="74">
        <v>-131479.63</v>
      </c>
    </row>
    <row r="10" spans="1:19" x14ac:dyDescent="0.2">
      <c r="A10" s="18"/>
      <c r="B10" s="73" t="s">
        <v>143</v>
      </c>
      <c r="C10" s="72"/>
      <c r="D10" s="72"/>
      <c r="E10" s="71"/>
      <c r="F10" s="70"/>
      <c r="G10" s="70"/>
      <c r="H10" s="70"/>
      <c r="I10" s="70"/>
      <c r="J10" s="70"/>
      <c r="K10" s="70"/>
      <c r="L10" s="70"/>
      <c r="M10" s="70"/>
      <c r="N10" s="70"/>
      <c r="O10" s="70">
        <v>-131479.63</v>
      </c>
      <c r="P10" s="70"/>
      <c r="Q10" s="69">
        <v>-131479.63</v>
      </c>
      <c r="R10" s="68">
        <v>-131479.63</v>
      </c>
    </row>
    <row r="11" spans="1:19" x14ac:dyDescent="0.2">
      <c r="A11" s="135" t="s">
        <v>144</v>
      </c>
      <c r="B11" s="136"/>
      <c r="C11" s="136"/>
      <c r="D11" s="136"/>
      <c r="E11" s="138"/>
      <c r="F11" s="139"/>
      <c r="G11" s="139"/>
      <c r="H11" s="139"/>
      <c r="I11" s="139"/>
      <c r="J11" s="139"/>
      <c r="K11" s="139"/>
      <c r="L11" s="139"/>
      <c r="M11" s="139"/>
      <c r="N11" s="139"/>
      <c r="O11" s="139">
        <v>-131479.63</v>
      </c>
      <c r="P11" s="139"/>
      <c r="Q11" s="140">
        <v>-131479.63</v>
      </c>
      <c r="R11" s="152">
        <v>-131479.63</v>
      </c>
    </row>
    <row r="12" spans="1:19" x14ac:dyDescent="0.2">
      <c r="A12" s="67"/>
      <c r="B12" s="67"/>
      <c r="C12" s="67"/>
      <c r="D12" s="67"/>
      <c r="E12" s="66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4"/>
      <c r="R12" s="63"/>
    </row>
    <row r="13" spans="1:19" x14ac:dyDescent="0.2">
      <c r="A13" s="84" t="s">
        <v>9</v>
      </c>
      <c r="B13" s="83" t="s">
        <v>296</v>
      </c>
      <c r="C13" s="82" t="s">
        <v>11</v>
      </c>
      <c r="D13" s="67" t="s">
        <v>12</v>
      </c>
      <c r="E13" s="66">
        <v>2237.2399999999993</v>
      </c>
      <c r="F13" s="65">
        <v>2315.9299999999994</v>
      </c>
      <c r="G13" s="65">
        <v>2869.3799999999992</v>
      </c>
      <c r="H13" s="65">
        <v>2237.16</v>
      </c>
      <c r="I13" s="65">
        <v>2350.9000000000005</v>
      </c>
      <c r="J13" s="65">
        <v>3068.780000000002</v>
      </c>
      <c r="K13" s="65">
        <v>1595.7800000000002</v>
      </c>
      <c r="L13" s="65">
        <v>2209.5400000000004</v>
      </c>
      <c r="M13" s="65">
        <v>3796.6300000000015</v>
      </c>
      <c r="N13" s="65">
        <v>1408.8300000000008</v>
      </c>
      <c r="O13" s="65">
        <v>1581.8500000000001</v>
      </c>
      <c r="P13" s="65">
        <v>2635.1900000000014</v>
      </c>
      <c r="Q13" s="64">
        <v>28307.210000000003</v>
      </c>
      <c r="R13" s="63">
        <v>28307.210000000003</v>
      </c>
    </row>
    <row r="14" spans="1:19" x14ac:dyDescent="0.2">
      <c r="A14" s="18"/>
      <c r="B14" s="80"/>
      <c r="C14" s="79" t="s">
        <v>18</v>
      </c>
      <c r="D14" s="78"/>
      <c r="E14" s="77">
        <v>2237.2399999999993</v>
      </c>
      <c r="F14" s="76">
        <v>2315.9299999999994</v>
      </c>
      <c r="G14" s="76">
        <v>2869.3799999999992</v>
      </c>
      <c r="H14" s="76">
        <v>2237.16</v>
      </c>
      <c r="I14" s="76">
        <v>2350.9000000000005</v>
      </c>
      <c r="J14" s="76">
        <v>3068.780000000002</v>
      </c>
      <c r="K14" s="76">
        <v>1595.7800000000002</v>
      </c>
      <c r="L14" s="76">
        <v>2209.5400000000004</v>
      </c>
      <c r="M14" s="76">
        <v>3796.6300000000015</v>
      </c>
      <c r="N14" s="76">
        <v>1408.8300000000008</v>
      </c>
      <c r="O14" s="76">
        <v>1581.8500000000001</v>
      </c>
      <c r="P14" s="76">
        <v>2635.1900000000014</v>
      </c>
      <c r="Q14" s="75">
        <v>28307.210000000003</v>
      </c>
      <c r="R14" s="74">
        <v>28307.210000000003</v>
      </c>
    </row>
    <row r="15" spans="1:19" x14ac:dyDescent="0.2">
      <c r="A15" s="18"/>
      <c r="B15" s="73" t="s">
        <v>295</v>
      </c>
      <c r="C15" s="72"/>
      <c r="D15" s="72"/>
      <c r="E15" s="71">
        <v>2237.2399999999993</v>
      </c>
      <c r="F15" s="70">
        <v>2315.9299999999994</v>
      </c>
      <c r="G15" s="70">
        <v>2869.3799999999992</v>
      </c>
      <c r="H15" s="70">
        <v>2237.16</v>
      </c>
      <c r="I15" s="70">
        <v>2350.9000000000005</v>
      </c>
      <c r="J15" s="70">
        <v>3068.780000000002</v>
      </c>
      <c r="K15" s="70">
        <v>1595.7800000000002</v>
      </c>
      <c r="L15" s="70">
        <v>2209.5400000000004</v>
      </c>
      <c r="M15" s="70">
        <v>3796.6300000000015</v>
      </c>
      <c r="N15" s="70">
        <v>1408.8300000000008</v>
      </c>
      <c r="O15" s="70">
        <v>1581.8500000000001</v>
      </c>
      <c r="P15" s="70">
        <v>2635.1900000000014</v>
      </c>
      <c r="Q15" s="69">
        <v>28307.210000000003</v>
      </c>
      <c r="R15" s="68">
        <v>28307.210000000003</v>
      </c>
    </row>
    <row r="16" spans="1:19" x14ac:dyDescent="0.2">
      <c r="A16" s="18"/>
      <c r="B16" s="83" t="s">
        <v>39</v>
      </c>
      <c r="C16" s="82" t="s">
        <v>11</v>
      </c>
      <c r="D16" s="67" t="s">
        <v>12</v>
      </c>
      <c r="E16" s="66">
        <v>29.56</v>
      </c>
      <c r="F16" s="65">
        <v>365.6</v>
      </c>
      <c r="G16" s="65"/>
      <c r="H16" s="65">
        <v>813.87999999999988</v>
      </c>
      <c r="I16" s="65">
        <v>740.28000000000009</v>
      </c>
      <c r="J16" s="65">
        <v>864.28</v>
      </c>
      <c r="K16" s="65">
        <v>1830.76</v>
      </c>
      <c r="L16" s="65">
        <v>1532.04</v>
      </c>
      <c r="M16" s="65">
        <v>4724.2300000000005</v>
      </c>
      <c r="N16" s="65">
        <v>1033.0600000000004</v>
      </c>
      <c r="O16" s="65">
        <v>3750.8000000000006</v>
      </c>
      <c r="P16" s="65">
        <v>2544.79</v>
      </c>
      <c r="Q16" s="64">
        <v>18229.280000000002</v>
      </c>
      <c r="R16" s="63">
        <v>18229.280000000002</v>
      </c>
    </row>
    <row r="17" spans="1:18" x14ac:dyDescent="0.2">
      <c r="A17" s="18"/>
      <c r="B17" s="80"/>
      <c r="C17" s="79" t="s">
        <v>18</v>
      </c>
      <c r="D17" s="78"/>
      <c r="E17" s="77">
        <v>29.56</v>
      </c>
      <c r="F17" s="76">
        <v>365.6</v>
      </c>
      <c r="G17" s="76"/>
      <c r="H17" s="76">
        <v>813.87999999999988</v>
      </c>
      <c r="I17" s="76">
        <v>740.28000000000009</v>
      </c>
      <c r="J17" s="76">
        <v>864.28</v>
      </c>
      <c r="K17" s="76">
        <v>1830.76</v>
      </c>
      <c r="L17" s="76">
        <v>1532.04</v>
      </c>
      <c r="M17" s="76">
        <v>4724.2300000000005</v>
      </c>
      <c r="N17" s="76">
        <v>1033.0600000000004</v>
      </c>
      <c r="O17" s="76">
        <v>3750.8000000000006</v>
      </c>
      <c r="P17" s="76">
        <v>2544.79</v>
      </c>
      <c r="Q17" s="75">
        <v>18229.280000000002</v>
      </c>
      <c r="R17" s="74">
        <v>18229.280000000002</v>
      </c>
    </row>
    <row r="18" spans="1:18" x14ac:dyDescent="0.2">
      <c r="A18" s="18"/>
      <c r="B18" s="73" t="s">
        <v>150</v>
      </c>
      <c r="C18" s="72"/>
      <c r="D18" s="72"/>
      <c r="E18" s="71">
        <v>29.56</v>
      </c>
      <c r="F18" s="70">
        <v>365.6</v>
      </c>
      <c r="G18" s="70"/>
      <c r="H18" s="70">
        <v>813.87999999999988</v>
      </c>
      <c r="I18" s="70">
        <v>740.28000000000009</v>
      </c>
      <c r="J18" s="70">
        <v>864.28</v>
      </c>
      <c r="K18" s="70">
        <v>1830.76</v>
      </c>
      <c r="L18" s="70">
        <v>1532.04</v>
      </c>
      <c r="M18" s="70">
        <v>4724.2300000000005</v>
      </c>
      <c r="N18" s="70">
        <v>1033.0600000000004</v>
      </c>
      <c r="O18" s="70">
        <v>3750.8000000000006</v>
      </c>
      <c r="P18" s="70">
        <v>2544.79</v>
      </c>
      <c r="Q18" s="69">
        <v>18229.280000000002</v>
      </c>
      <c r="R18" s="68">
        <v>18229.280000000002</v>
      </c>
    </row>
    <row r="19" spans="1:18" x14ac:dyDescent="0.2">
      <c r="A19" s="18"/>
      <c r="B19" s="83" t="s">
        <v>41</v>
      </c>
      <c r="C19" s="82" t="s">
        <v>37</v>
      </c>
      <c r="D19" s="67" t="s">
        <v>38</v>
      </c>
      <c r="E19" s="66">
        <v>7215.55</v>
      </c>
      <c r="F19" s="65">
        <v>4659.8900000000003</v>
      </c>
      <c r="G19" s="65">
        <v>5393.34</v>
      </c>
      <c r="H19" s="65">
        <v>8562.59</v>
      </c>
      <c r="I19" s="65"/>
      <c r="J19" s="65"/>
      <c r="K19" s="65"/>
      <c r="L19" s="65">
        <v>23849.269999999997</v>
      </c>
      <c r="M19" s="65">
        <v>24661.82</v>
      </c>
      <c r="N19" s="65">
        <v>30289.18</v>
      </c>
      <c r="O19" s="65">
        <v>23415.62</v>
      </c>
      <c r="P19" s="65">
        <v>22989.71</v>
      </c>
      <c r="Q19" s="64">
        <v>151036.96999999997</v>
      </c>
      <c r="R19" s="63">
        <v>151036.96999999997</v>
      </c>
    </row>
    <row r="20" spans="1:18" x14ac:dyDescent="0.2">
      <c r="A20" s="18"/>
      <c r="B20" s="80"/>
      <c r="C20" s="79" t="s">
        <v>147</v>
      </c>
      <c r="D20" s="78"/>
      <c r="E20" s="77">
        <v>7215.55</v>
      </c>
      <c r="F20" s="76">
        <v>4659.8900000000003</v>
      </c>
      <c r="G20" s="76">
        <v>5393.34</v>
      </c>
      <c r="H20" s="76">
        <v>8562.59</v>
      </c>
      <c r="I20" s="76"/>
      <c r="J20" s="76"/>
      <c r="K20" s="76"/>
      <c r="L20" s="76">
        <v>23849.269999999997</v>
      </c>
      <c r="M20" s="76">
        <v>24661.82</v>
      </c>
      <c r="N20" s="76">
        <v>30289.18</v>
      </c>
      <c r="O20" s="76">
        <v>23415.62</v>
      </c>
      <c r="P20" s="76">
        <v>22989.71</v>
      </c>
      <c r="Q20" s="75">
        <v>151036.96999999997</v>
      </c>
      <c r="R20" s="74">
        <v>151036.96999999997</v>
      </c>
    </row>
    <row r="21" spans="1:18" x14ac:dyDescent="0.2">
      <c r="A21" s="18"/>
      <c r="B21" s="73" t="s">
        <v>151</v>
      </c>
      <c r="C21" s="72"/>
      <c r="D21" s="72"/>
      <c r="E21" s="71">
        <v>7215.55</v>
      </c>
      <c r="F21" s="70">
        <v>4659.8900000000003</v>
      </c>
      <c r="G21" s="70">
        <v>5393.34</v>
      </c>
      <c r="H21" s="70">
        <v>8562.59</v>
      </c>
      <c r="I21" s="70"/>
      <c r="J21" s="70"/>
      <c r="K21" s="70"/>
      <c r="L21" s="70">
        <v>23849.269999999997</v>
      </c>
      <c r="M21" s="70">
        <v>24661.82</v>
      </c>
      <c r="N21" s="70">
        <v>30289.18</v>
      </c>
      <c r="O21" s="70">
        <v>23415.62</v>
      </c>
      <c r="P21" s="70">
        <v>22989.71</v>
      </c>
      <c r="Q21" s="69">
        <v>151036.96999999997</v>
      </c>
      <c r="R21" s="68">
        <v>151036.96999999997</v>
      </c>
    </row>
    <row r="22" spans="1:18" x14ac:dyDescent="0.2">
      <c r="A22" s="18"/>
      <c r="B22" s="83" t="s">
        <v>10</v>
      </c>
      <c r="C22" s="82" t="s">
        <v>11</v>
      </c>
      <c r="D22" s="67" t="s">
        <v>12</v>
      </c>
      <c r="E22" s="66"/>
      <c r="F22" s="65">
        <v>316.54000000000002</v>
      </c>
      <c r="G22" s="65">
        <v>289.86</v>
      </c>
      <c r="H22" s="65"/>
      <c r="I22" s="65"/>
      <c r="J22" s="65"/>
      <c r="K22" s="65"/>
      <c r="L22" s="65"/>
      <c r="M22" s="65"/>
      <c r="N22" s="65"/>
      <c r="O22" s="65"/>
      <c r="P22" s="65"/>
      <c r="Q22" s="64">
        <v>606.40000000000009</v>
      </c>
      <c r="R22" s="63">
        <v>606.40000000000009</v>
      </c>
    </row>
    <row r="23" spans="1:18" x14ac:dyDescent="0.2">
      <c r="A23" s="18"/>
      <c r="B23" s="80"/>
      <c r="C23" s="79" t="s">
        <v>18</v>
      </c>
      <c r="D23" s="78"/>
      <c r="E23" s="77"/>
      <c r="F23" s="76">
        <v>316.54000000000002</v>
      </c>
      <c r="G23" s="76">
        <v>289.86</v>
      </c>
      <c r="H23" s="76"/>
      <c r="I23" s="76"/>
      <c r="J23" s="76"/>
      <c r="K23" s="76"/>
      <c r="L23" s="76"/>
      <c r="M23" s="76"/>
      <c r="N23" s="76"/>
      <c r="O23" s="76"/>
      <c r="P23" s="76"/>
      <c r="Q23" s="75">
        <v>606.40000000000009</v>
      </c>
      <c r="R23" s="74">
        <v>606.40000000000009</v>
      </c>
    </row>
    <row r="24" spans="1:18" x14ac:dyDescent="0.2">
      <c r="A24" s="18"/>
      <c r="B24" s="73" t="s">
        <v>19</v>
      </c>
      <c r="C24" s="72"/>
      <c r="D24" s="72"/>
      <c r="E24" s="71"/>
      <c r="F24" s="70">
        <v>316.54000000000002</v>
      </c>
      <c r="G24" s="70">
        <v>289.86</v>
      </c>
      <c r="H24" s="70"/>
      <c r="I24" s="70"/>
      <c r="J24" s="70"/>
      <c r="K24" s="70"/>
      <c r="L24" s="70"/>
      <c r="M24" s="70"/>
      <c r="N24" s="70"/>
      <c r="O24" s="70"/>
      <c r="P24" s="70"/>
      <c r="Q24" s="69">
        <v>606.40000000000009</v>
      </c>
      <c r="R24" s="68">
        <v>606.40000000000009</v>
      </c>
    </row>
    <row r="25" spans="1:18" x14ac:dyDescent="0.2">
      <c r="A25" s="18"/>
      <c r="B25" s="83" t="s">
        <v>14</v>
      </c>
      <c r="C25" s="82" t="s">
        <v>11</v>
      </c>
      <c r="D25" s="67" t="s">
        <v>12</v>
      </c>
      <c r="E25" s="66">
        <v>127.60000000000004</v>
      </c>
      <c r="F25" s="65">
        <v>116.66999999999993</v>
      </c>
      <c r="G25" s="65">
        <v>-537.57000000000005</v>
      </c>
      <c r="H25" s="65">
        <v>-61.060000000000016</v>
      </c>
      <c r="I25" s="65">
        <v>1178.6799999999998</v>
      </c>
      <c r="J25" s="65">
        <v>-1333.6699999999996</v>
      </c>
      <c r="K25" s="65">
        <v>378.89</v>
      </c>
      <c r="L25" s="65">
        <v>761.66000000000008</v>
      </c>
      <c r="M25" s="65">
        <v>-4024.93</v>
      </c>
      <c r="N25" s="65">
        <v>5501.79</v>
      </c>
      <c r="O25" s="65">
        <v>-1260.4199999999996</v>
      </c>
      <c r="P25" s="65">
        <v>-1346.7199999999998</v>
      </c>
      <c r="Q25" s="64">
        <v>-499.07999999999902</v>
      </c>
      <c r="R25" s="63">
        <v>-499.07999999999902</v>
      </c>
    </row>
    <row r="26" spans="1:18" x14ac:dyDescent="0.2">
      <c r="A26" s="18"/>
      <c r="B26" s="80"/>
      <c r="C26" s="79" t="s">
        <v>18</v>
      </c>
      <c r="D26" s="78"/>
      <c r="E26" s="77">
        <v>127.60000000000004</v>
      </c>
      <c r="F26" s="76">
        <v>116.66999999999993</v>
      </c>
      <c r="G26" s="76">
        <v>-537.57000000000005</v>
      </c>
      <c r="H26" s="76">
        <v>-61.060000000000016</v>
      </c>
      <c r="I26" s="76">
        <v>1178.6799999999998</v>
      </c>
      <c r="J26" s="76">
        <v>-1333.6699999999996</v>
      </c>
      <c r="K26" s="76">
        <v>378.89</v>
      </c>
      <c r="L26" s="76">
        <v>761.66000000000008</v>
      </c>
      <c r="M26" s="76">
        <v>-4024.93</v>
      </c>
      <c r="N26" s="76">
        <v>5501.79</v>
      </c>
      <c r="O26" s="76">
        <v>-1260.4199999999996</v>
      </c>
      <c r="P26" s="76">
        <v>-1346.7199999999998</v>
      </c>
      <c r="Q26" s="75">
        <v>-499.07999999999902</v>
      </c>
      <c r="R26" s="74">
        <v>-499.07999999999902</v>
      </c>
    </row>
    <row r="27" spans="1:18" x14ac:dyDescent="0.2">
      <c r="A27" s="18"/>
      <c r="B27" s="73" t="s">
        <v>20</v>
      </c>
      <c r="C27" s="72"/>
      <c r="D27" s="72"/>
      <c r="E27" s="71">
        <v>127.60000000000004</v>
      </c>
      <c r="F27" s="70">
        <v>116.66999999999993</v>
      </c>
      <c r="G27" s="70">
        <v>-537.57000000000005</v>
      </c>
      <c r="H27" s="70">
        <v>-61.060000000000016</v>
      </c>
      <c r="I27" s="70">
        <v>1178.6799999999998</v>
      </c>
      <c r="J27" s="70">
        <v>-1333.6699999999996</v>
      </c>
      <c r="K27" s="70">
        <v>378.89</v>
      </c>
      <c r="L27" s="70">
        <v>761.66000000000008</v>
      </c>
      <c r="M27" s="70">
        <v>-4024.93</v>
      </c>
      <c r="N27" s="70">
        <v>5501.79</v>
      </c>
      <c r="O27" s="70">
        <v>-1260.4199999999996</v>
      </c>
      <c r="P27" s="70">
        <v>-1346.7199999999998</v>
      </c>
      <c r="Q27" s="69">
        <v>-499.07999999999902</v>
      </c>
      <c r="R27" s="68">
        <v>-499.07999999999902</v>
      </c>
    </row>
    <row r="28" spans="1:18" x14ac:dyDescent="0.2">
      <c r="A28" s="18"/>
      <c r="B28" s="83" t="s">
        <v>77</v>
      </c>
      <c r="C28" s="82" t="s">
        <v>11</v>
      </c>
      <c r="D28" s="67" t="s">
        <v>12</v>
      </c>
      <c r="E28" s="66">
        <v>3120.42</v>
      </c>
      <c r="F28" s="65">
        <v>2399.7800000000002</v>
      </c>
      <c r="G28" s="65">
        <v>3299.17</v>
      </c>
      <c r="H28" s="65">
        <v>3525.1800000000003</v>
      </c>
      <c r="I28" s="65">
        <v>3625.9</v>
      </c>
      <c r="J28" s="65">
        <v>4118.29</v>
      </c>
      <c r="K28" s="65">
        <v>3239.28</v>
      </c>
      <c r="L28" s="65">
        <v>2120.29</v>
      </c>
      <c r="M28" s="65">
        <v>5277.17</v>
      </c>
      <c r="N28" s="65">
        <v>2056.67</v>
      </c>
      <c r="O28" s="65">
        <v>2622.94</v>
      </c>
      <c r="P28" s="65">
        <v>3006.82</v>
      </c>
      <c r="Q28" s="64">
        <v>38411.910000000003</v>
      </c>
      <c r="R28" s="63">
        <v>38411.910000000003</v>
      </c>
    </row>
    <row r="29" spans="1:18" x14ac:dyDescent="0.2">
      <c r="A29" s="18"/>
      <c r="B29" s="80"/>
      <c r="C29" s="79" t="s">
        <v>18</v>
      </c>
      <c r="D29" s="78"/>
      <c r="E29" s="77">
        <v>3120.42</v>
      </c>
      <c r="F29" s="76">
        <v>2399.7800000000002</v>
      </c>
      <c r="G29" s="76">
        <v>3299.17</v>
      </c>
      <c r="H29" s="76">
        <v>3525.1800000000003</v>
      </c>
      <c r="I29" s="76">
        <v>3625.9</v>
      </c>
      <c r="J29" s="76">
        <v>4118.29</v>
      </c>
      <c r="K29" s="76">
        <v>3239.28</v>
      </c>
      <c r="L29" s="76">
        <v>2120.29</v>
      </c>
      <c r="M29" s="76">
        <v>5277.17</v>
      </c>
      <c r="N29" s="76">
        <v>2056.67</v>
      </c>
      <c r="O29" s="76">
        <v>2622.94</v>
      </c>
      <c r="P29" s="76">
        <v>3006.82</v>
      </c>
      <c r="Q29" s="75">
        <v>38411.910000000003</v>
      </c>
      <c r="R29" s="74">
        <v>38411.910000000003</v>
      </c>
    </row>
    <row r="30" spans="1:18" x14ac:dyDescent="0.2">
      <c r="A30" s="18"/>
      <c r="B30" s="73" t="s">
        <v>153</v>
      </c>
      <c r="C30" s="72"/>
      <c r="D30" s="72"/>
      <c r="E30" s="71">
        <v>3120.42</v>
      </c>
      <c r="F30" s="70">
        <v>2399.7800000000002</v>
      </c>
      <c r="G30" s="70">
        <v>3299.17</v>
      </c>
      <c r="H30" s="70">
        <v>3525.1800000000003</v>
      </c>
      <c r="I30" s="70">
        <v>3625.9</v>
      </c>
      <c r="J30" s="70">
        <v>4118.29</v>
      </c>
      <c r="K30" s="70">
        <v>3239.28</v>
      </c>
      <c r="L30" s="70">
        <v>2120.29</v>
      </c>
      <c r="M30" s="70">
        <v>5277.17</v>
      </c>
      <c r="N30" s="70">
        <v>2056.67</v>
      </c>
      <c r="O30" s="70">
        <v>2622.94</v>
      </c>
      <c r="P30" s="70">
        <v>3006.82</v>
      </c>
      <c r="Q30" s="69">
        <v>38411.910000000003</v>
      </c>
      <c r="R30" s="68">
        <v>38411.910000000003</v>
      </c>
    </row>
    <row r="31" spans="1:18" x14ac:dyDescent="0.2">
      <c r="A31" s="18"/>
      <c r="B31" s="83" t="s">
        <v>42</v>
      </c>
      <c r="C31" s="82" t="s">
        <v>42</v>
      </c>
      <c r="D31" s="67" t="s">
        <v>42</v>
      </c>
      <c r="E31" s="66"/>
      <c r="F31" s="65"/>
      <c r="G31" s="65"/>
      <c r="H31" s="65"/>
      <c r="I31" s="65"/>
      <c r="J31" s="65"/>
      <c r="K31" s="65">
        <v>24.61</v>
      </c>
      <c r="L31" s="65">
        <v>-287.36</v>
      </c>
      <c r="M31" s="65">
        <v>43.97</v>
      </c>
      <c r="N31" s="65">
        <v>44.41</v>
      </c>
      <c r="O31" s="65">
        <v>90.43</v>
      </c>
      <c r="P31" s="65">
        <v>481521.43000000005</v>
      </c>
      <c r="Q31" s="64">
        <v>481437.49000000005</v>
      </c>
      <c r="R31" s="63">
        <v>481437.49000000005</v>
      </c>
    </row>
    <row r="32" spans="1:18" x14ac:dyDescent="0.2">
      <c r="A32" s="18"/>
      <c r="B32" s="80"/>
      <c r="C32" s="79" t="s">
        <v>154</v>
      </c>
      <c r="D32" s="78"/>
      <c r="E32" s="77"/>
      <c r="F32" s="76"/>
      <c r="G32" s="76"/>
      <c r="H32" s="76"/>
      <c r="I32" s="76"/>
      <c r="J32" s="76"/>
      <c r="K32" s="76">
        <v>24.61</v>
      </c>
      <c r="L32" s="76">
        <v>-287.36</v>
      </c>
      <c r="M32" s="76">
        <v>43.97</v>
      </c>
      <c r="N32" s="76">
        <v>44.41</v>
      </c>
      <c r="O32" s="76">
        <v>90.43</v>
      </c>
      <c r="P32" s="76">
        <v>481521.43000000005</v>
      </c>
      <c r="Q32" s="75">
        <v>481437.49000000005</v>
      </c>
      <c r="R32" s="74">
        <v>481437.49000000005</v>
      </c>
    </row>
    <row r="33" spans="1:18" x14ac:dyDescent="0.2">
      <c r="A33" s="18"/>
      <c r="B33" s="73" t="s">
        <v>154</v>
      </c>
      <c r="C33" s="72"/>
      <c r="D33" s="72"/>
      <c r="E33" s="71"/>
      <c r="F33" s="70"/>
      <c r="G33" s="70"/>
      <c r="H33" s="70"/>
      <c r="I33" s="70"/>
      <c r="J33" s="70"/>
      <c r="K33" s="70">
        <v>24.61</v>
      </c>
      <c r="L33" s="70">
        <v>-287.36</v>
      </c>
      <c r="M33" s="70">
        <v>43.97</v>
      </c>
      <c r="N33" s="70">
        <v>44.41</v>
      </c>
      <c r="O33" s="70">
        <v>90.43</v>
      </c>
      <c r="P33" s="70">
        <v>481521.43000000005</v>
      </c>
      <c r="Q33" s="69">
        <v>481437.49000000005</v>
      </c>
      <c r="R33" s="68">
        <v>481437.49000000005</v>
      </c>
    </row>
    <row r="34" spans="1:18" x14ac:dyDescent="0.2">
      <c r="A34" s="135" t="s">
        <v>21</v>
      </c>
      <c r="B34" s="136"/>
      <c r="C34" s="136"/>
      <c r="D34" s="136"/>
      <c r="E34" s="138">
        <v>12730.369999999999</v>
      </c>
      <c r="F34" s="139">
        <v>10174.41</v>
      </c>
      <c r="G34" s="139">
        <v>11314.18</v>
      </c>
      <c r="H34" s="139">
        <v>15077.750000000002</v>
      </c>
      <c r="I34" s="139">
        <v>7895.76</v>
      </c>
      <c r="J34" s="139">
        <v>6717.6800000000021</v>
      </c>
      <c r="K34" s="139">
        <v>7069.32</v>
      </c>
      <c r="L34" s="139">
        <v>30185.439999999999</v>
      </c>
      <c r="M34" s="139">
        <v>34478.89</v>
      </c>
      <c r="N34" s="139">
        <v>40333.94</v>
      </c>
      <c r="O34" s="139">
        <v>30201.22</v>
      </c>
      <c r="P34" s="139">
        <v>511351.22000000003</v>
      </c>
      <c r="Q34" s="140">
        <v>717530.18</v>
      </c>
      <c r="R34" s="152">
        <v>717530.18</v>
      </c>
    </row>
    <row r="35" spans="1:18" x14ac:dyDescent="0.2">
      <c r="A35" s="67"/>
      <c r="B35" s="67"/>
      <c r="C35" s="67"/>
      <c r="D35" s="67"/>
      <c r="E35" s="66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4"/>
      <c r="R35" s="63"/>
    </row>
    <row r="36" spans="1:18" x14ac:dyDescent="0.2">
      <c r="A36" s="84" t="s">
        <v>45</v>
      </c>
      <c r="B36" s="83" t="s">
        <v>14</v>
      </c>
      <c r="C36" s="82" t="s">
        <v>11</v>
      </c>
      <c r="D36" s="67" t="s">
        <v>12</v>
      </c>
      <c r="E36" s="66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>
        <v>-22.72</v>
      </c>
      <c r="Q36" s="64">
        <v>-22.72</v>
      </c>
      <c r="R36" s="63">
        <v>-22.72</v>
      </c>
    </row>
    <row r="37" spans="1:18" x14ac:dyDescent="0.2">
      <c r="A37" s="18"/>
      <c r="B37" s="80"/>
      <c r="C37" s="81"/>
      <c r="D37" s="6" t="s">
        <v>46</v>
      </c>
      <c r="E37" s="52"/>
      <c r="F37" s="53"/>
      <c r="G37" s="53"/>
      <c r="H37" s="53"/>
      <c r="I37" s="53"/>
      <c r="J37" s="53"/>
      <c r="K37" s="53"/>
      <c r="L37" s="53"/>
      <c r="M37" s="53"/>
      <c r="N37" s="53">
        <v>32176.92</v>
      </c>
      <c r="O37" s="53"/>
      <c r="P37" s="53"/>
      <c r="Q37" s="11">
        <v>32176.92</v>
      </c>
      <c r="R37" s="51">
        <v>32176.92</v>
      </c>
    </row>
    <row r="38" spans="1:18" x14ac:dyDescent="0.2">
      <c r="A38" s="18"/>
      <c r="B38" s="80"/>
      <c r="C38" s="79" t="s">
        <v>18</v>
      </c>
      <c r="D38" s="78"/>
      <c r="E38" s="77"/>
      <c r="F38" s="76"/>
      <c r="G38" s="76"/>
      <c r="H38" s="76"/>
      <c r="I38" s="76"/>
      <c r="J38" s="76"/>
      <c r="K38" s="76"/>
      <c r="L38" s="76"/>
      <c r="M38" s="76"/>
      <c r="N38" s="76">
        <v>32176.92</v>
      </c>
      <c r="O38" s="76"/>
      <c r="P38" s="76">
        <v>-22.72</v>
      </c>
      <c r="Q38" s="75">
        <v>32154.199999999997</v>
      </c>
      <c r="R38" s="74">
        <v>32154.199999999997</v>
      </c>
    </row>
    <row r="39" spans="1:18" x14ac:dyDescent="0.2">
      <c r="A39" s="18"/>
      <c r="B39" s="73" t="s">
        <v>20</v>
      </c>
      <c r="C39" s="72"/>
      <c r="D39" s="72"/>
      <c r="E39" s="71"/>
      <c r="F39" s="70"/>
      <c r="G39" s="70"/>
      <c r="H39" s="70"/>
      <c r="I39" s="70"/>
      <c r="J39" s="70"/>
      <c r="K39" s="70"/>
      <c r="L39" s="70"/>
      <c r="M39" s="70"/>
      <c r="N39" s="70">
        <v>32176.92</v>
      </c>
      <c r="O39" s="70"/>
      <c r="P39" s="70">
        <v>-22.72</v>
      </c>
      <c r="Q39" s="69">
        <v>32154.199999999997</v>
      </c>
      <c r="R39" s="68">
        <v>32154.199999999997</v>
      </c>
    </row>
    <row r="40" spans="1:18" x14ac:dyDescent="0.2">
      <c r="A40" s="18"/>
      <c r="B40" s="83" t="s">
        <v>35</v>
      </c>
      <c r="C40" s="82" t="s">
        <v>47</v>
      </c>
      <c r="D40" s="67" t="s">
        <v>35</v>
      </c>
      <c r="E40" s="66"/>
      <c r="F40" s="65"/>
      <c r="G40" s="65"/>
      <c r="H40" s="65"/>
      <c r="I40" s="65"/>
      <c r="J40" s="65"/>
      <c r="K40" s="65"/>
      <c r="L40" s="65"/>
      <c r="M40" s="65"/>
      <c r="N40" s="65">
        <v>144959.41999999998</v>
      </c>
      <c r="O40" s="65"/>
      <c r="P40" s="65">
        <v>-33.97</v>
      </c>
      <c r="Q40" s="64">
        <v>144925.44999999998</v>
      </c>
      <c r="R40" s="63">
        <v>144925.44999999998</v>
      </c>
    </row>
    <row r="41" spans="1:18" x14ac:dyDescent="0.2">
      <c r="A41" s="18"/>
      <c r="B41" s="80"/>
      <c r="C41" s="79" t="s">
        <v>166</v>
      </c>
      <c r="D41" s="78"/>
      <c r="E41" s="77"/>
      <c r="F41" s="76"/>
      <c r="G41" s="76"/>
      <c r="H41" s="76"/>
      <c r="I41" s="76"/>
      <c r="J41" s="76"/>
      <c r="K41" s="76"/>
      <c r="L41" s="76"/>
      <c r="M41" s="76"/>
      <c r="N41" s="76">
        <v>144959.41999999998</v>
      </c>
      <c r="O41" s="76"/>
      <c r="P41" s="76">
        <v>-33.97</v>
      </c>
      <c r="Q41" s="75">
        <v>144925.44999999998</v>
      </c>
      <c r="R41" s="74">
        <v>144925.44999999998</v>
      </c>
    </row>
    <row r="42" spans="1:18" x14ac:dyDescent="0.2">
      <c r="A42" s="18"/>
      <c r="B42" s="73" t="s">
        <v>145</v>
      </c>
      <c r="C42" s="72"/>
      <c r="D42" s="72"/>
      <c r="E42" s="71"/>
      <c r="F42" s="70"/>
      <c r="G42" s="70"/>
      <c r="H42" s="70"/>
      <c r="I42" s="70"/>
      <c r="J42" s="70"/>
      <c r="K42" s="70"/>
      <c r="L42" s="70"/>
      <c r="M42" s="70"/>
      <c r="N42" s="70">
        <v>144959.41999999998</v>
      </c>
      <c r="O42" s="70"/>
      <c r="P42" s="70">
        <v>-33.97</v>
      </c>
      <c r="Q42" s="69">
        <v>144925.44999999998</v>
      </c>
      <c r="R42" s="68">
        <v>144925.44999999998</v>
      </c>
    </row>
    <row r="43" spans="1:18" x14ac:dyDescent="0.2">
      <c r="A43" s="18"/>
      <c r="B43" s="83" t="s">
        <v>113</v>
      </c>
      <c r="C43" s="82" t="s">
        <v>49</v>
      </c>
      <c r="D43" s="67" t="s">
        <v>113</v>
      </c>
      <c r="E43" s="66"/>
      <c r="F43" s="65"/>
      <c r="G43" s="65"/>
      <c r="H43" s="65"/>
      <c r="I43" s="65"/>
      <c r="J43" s="65"/>
      <c r="K43" s="65"/>
      <c r="L43" s="65"/>
      <c r="M43" s="65"/>
      <c r="N43" s="65">
        <v>13028.4</v>
      </c>
      <c r="O43" s="65"/>
      <c r="P43" s="65"/>
      <c r="Q43" s="64">
        <v>13028.4</v>
      </c>
      <c r="R43" s="63">
        <v>13028.4</v>
      </c>
    </row>
    <row r="44" spans="1:18" x14ac:dyDescent="0.2">
      <c r="A44" s="18"/>
      <c r="B44" s="80"/>
      <c r="C44" s="79" t="s">
        <v>159</v>
      </c>
      <c r="D44" s="78"/>
      <c r="E44" s="77"/>
      <c r="F44" s="76"/>
      <c r="G44" s="76"/>
      <c r="H44" s="76"/>
      <c r="I44" s="76"/>
      <c r="J44" s="76"/>
      <c r="K44" s="76"/>
      <c r="L44" s="76"/>
      <c r="M44" s="76"/>
      <c r="N44" s="76">
        <v>13028.4</v>
      </c>
      <c r="O44" s="76"/>
      <c r="P44" s="76"/>
      <c r="Q44" s="75">
        <v>13028.4</v>
      </c>
      <c r="R44" s="74">
        <v>13028.4</v>
      </c>
    </row>
    <row r="45" spans="1:18" x14ac:dyDescent="0.2">
      <c r="A45" s="18"/>
      <c r="B45" s="73" t="s">
        <v>172</v>
      </c>
      <c r="C45" s="72"/>
      <c r="D45" s="72"/>
      <c r="E45" s="71"/>
      <c r="F45" s="70"/>
      <c r="G45" s="70"/>
      <c r="H45" s="70"/>
      <c r="I45" s="70"/>
      <c r="J45" s="70"/>
      <c r="K45" s="70"/>
      <c r="L45" s="70"/>
      <c r="M45" s="70"/>
      <c r="N45" s="70">
        <v>13028.4</v>
      </c>
      <c r="O45" s="70"/>
      <c r="P45" s="70"/>
      <c r="Q45" s="69">
        <v>13028.4</v>
      </c>
      <c r="R45" s="68">
        <v>13028.4</v>
      </c>
    </row>
    <row r="46" spans="1:18" x14ac:dyDescent="0.2">
      <c r="A46" s="18"/>
      <c r="B46" s="83" t="s">
        <v>222</v>
      </c>
      <c r="C46" s="82" t="s">
        <v>49</v>
      </c>
      <c r="D46" s="67" t="s">
        <v>222</v>
      </c>
      <c r="E46" s="66"/>
      <c r="F46" s="65"/>
      <c r="G46" s="65"/>
      <c r="H46" s="65"/>
      <c r="I46" s="65"/>
      <c r="J46" s="65"/>
      <c r="K46" s="65"/>
      <c r="L46" s="65"/>
      <c r="M46" s="65"/>
      <c r="N46" s="65">
        <v>383400</v>
      </c>
      <c r="O46" s="65"/>
      <c r="P46" s="65"/>
      <c r="Q46" s="64">
        <v>383400</v>
      </c>
      <c r="R46" s="63">
        <v>383400</v>
      </c>
    </row>
    <row r="47" spans="1:18" x14ac:dyDescent="0.2">
      <c r="A47" s="18"/>
      <c r="B47" s="80"/>
      <c r="C47" s="79" t="s">
        <v>159</v>
      </c>
      <c r="D47" s="78"/>
      <c r="E47" s="77"/>
      <c r="F47" s="76"/>
      <c r="G47" s="76"/>
      <c r="H47" s="76"/>
      <c r="I47" s="76"/>
      <c r="J47" s="76"/>
      <c r="K47" s="76"/>
      <c r="L47" s="76"/>
      <c r="M47" s="76"/>
      <c r="N47" s="76">
        <v>383400</v>
      </c>
      <c r="O47" s="76"/>
      <c r="P47" s="76"/>
      <c r="Q47" s="75">
        <v>383400</v>
      </c>
      <c r="R47" s="74">
        <v>383400</v>
      </c>
    </row>
    <row r="48" spans="1:18" x14ac:dyDescent="0.2">
      <c r="A48" s="18"/>
      <c r="B48" s="73" t="s">
        <v>230</v>
      </c>
      <c r="C48" s="72"/>
      <c r="D48" s="72"/>
      <c r="E48" s="71"/>
      <c r="F48" s="70"/>
      <c r="G48" s="70"/>
      <c r="H48" s="70"/>
      <c r="I48" s="70"/>
      <c r="J48" s="70"/>
      <c r="K48" s="70"/>
      <c r="L48" s="70"/>
      <c r="M48" s="70"/>
      <c r="N48" s="70">
        <v>383400</v>
      </c>
      <c r="O48" s="70"/>
      <c r="P48" s="70"/>
      <c r="Q48" s="69">
        <v>383400</v>
      </c>
      <c r="R48" s="68">
        <v>383400</v>
      </c>
    </row>
    <row r="49" spans="1:18" x14ac:dyDescent="0.2">
      <c r="A49" s="18"/>
      <c r="B49" s="83" t="s">
        <v>114</v>
      </c>
      <c r="C49" s="82" t="s">
        <v>49</v>
      </c>
      <c r="D49" s="67" t="s">
        <v>53</v>
      </c>
      <c r="E49" s="66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>
        <v>-1132.5</v>
      </c>
      <c r="Q49" s="64">
        <v>-1132.5</v>
      </c>
      <c r="R49" s="63">
        <v>-1132.5</v>
      </c>
    </row>
    <row r="50" spans="1:18" x14ac:dyDescent="0.2">
      <c r="A50" s="18"/>
      <c r="B50" s="80"/>
      <c r="C50" s="79" t="s">
        <v>159</v>
      </c>
      <c r="D50" s="78"/>
      <c r="E50" s="77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>
        <v>-1132.5</v>
      </c>
      <c r="Q50" s="75">
        <v>-1132.5</v>
      </c>
      <c r="R50" s="74">
        <v>-1132.5</v>
      </c>
    </row>
    <row r="51" spans="1:18" x14ac:dyDescent="0.2">
      <c r="A51" s="18"/>
      <c r="B51" s="73" t="s">
        <v>179</v>
      </c>
      <c r="C51" s="72"/>
      <c r="D51" s="72"/>
      <c r="E51" s="71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>
        <v>-1132.5</v>
      </c>
      <c r="Q51" s="69">
        <v>-1132.5</v>
      </c>
      <c r="R51" s="68">
        <v>-1132.5</v>
      </c>
    </row>
    <row r="52" spans="1:18" x14ac:dyDescent="0.2">
      <c r="A52" s="135" t="s">
        <v>180</v>
      </c>
      <c r="B52" s="136"/>
      <c r="C52" s="136"/>
      <c r="D52" s="136"/>
      <c r="E52" s="138"/>
      <c r="F52" s="139"/>
      <c r="G52" s="139"/>
      <c r="H52" s="139"/>
      <c r="I52" s="139"/>
      <c r="J52" s="139"/>
      <c r="K52" s="139"/>
      <c r="L52" s="139"/>
      <c r="M52" s="139"/>
      <c r="N52" s="139">
        <v>573564.74</v>
      </c>
      <c r="O52" s="139"/>
      <c r="P52" s="139">
        <v>-1189.19</v>
      </c>
      <c r="Q52" s="140">
        <v>572375.54999999993</v>
      </c>
      <c r="R52" s="152">
        <v>572375.54999999993</v>
      </c>
    </row>
    <row r="53" spans="1:18" x14ac:dyDescent="0.2">
      <c r="A53" s="67"/>
      <c r="B53" s="67"/>
      <c r="C53" s="67"/>
      <c r="D53" s="67"/>
      <c r="E53" s="66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4"/>
      <c r="R53" s="63"/>
    </row>
    <row r="54" spans="1:18" x14ac:dyDescent="0.2">
      <c r="A54" s="84" t="s">
        <v>54</v>
      </c>
      <c r="B54" s="83" t="s">
        <v>78</v>
      </c>
      <c r="C54" s="82" t="s">
        <v>37</v>
      </c>
      <c r="D54" s="67" t="s">
        <v>38</v>
      </c>
      <c r="E54" s="66"/>
      <c r="F54" s="65"/>
      <c r="G54" s="65"/>
      <c r="H54" s="65"/>
      <c r="I54" s="65"/>
      <c r="J54" s="65"/>
      <c r="K54" s="65"/>
      <c r="L54" s="65"/>
      <c r="M54" s="65"/>
      <c r="N54" s="65">
        <v>12574.6</v>
      </c>
      <c r="O54" s="65">
        <v>9461</v>
      </c>
      <c r="P54" s="65">
        <v>22336</v>
      </c>
      <c r="Q54" s="64">
        <v>44371.6</v>
      </c>
      <c r="R54" s="63">
        <v>44371.6</v>
      </c>
    </row>
    <row r="55" spans="1:18" x14ac:dyDescent="0.2">
      <c r="A55" s="18"/>
      <c r="B55" s="80"/>
      <c r="C55" s="79" t="s">
        <v>147</v>
      </c>
      <c r="D55" s="78"/>
      <c r="E55" s="77"/>
      <c r="F55" s="76"/>
      <c r="G55" s="76"/>
      <c r="H55" s="76"/>
      <c r="I55" s="76"/>
      <c r="J55" s="76"/>
      <c r="K55" s="76"/>
      <c r="L55" s="76"/>
      <c r="M55" s="76"/>
      <c r="N55" s="76">
        <v>12574.6</v>
      </c>
      <c r="O55" s="76">
        <v>9461</v>
      </c>
      <c r="P55" s="76">
        <v>22336</v>
      </c>
      <c r="Q55" s="75">
        <v>44371.6</v>
      </c>
      <c r="R55" s="74">
        <v>44371.6</v>
      </c>
    </row>
    <row r="56" spans="1:18" x14ac:dyDescent="0.2">
      <c r="A56" s="18"/>
      <c r="B56" s="73" t="s">
        <v>181</v>
      </c>
      <c r="C56" s="72"/>
      <c r="D56" s="72"/>
      <c r="E56" s="71"/>
      <c r="F56" s="70"/>
      <c r="G56" s="70"/>
      <c r="H56" s="70"/>
      <c r="I56" s="70"/>
      <c r="J56" s="70"/>
      <c r="K56" s="70"/>
      <c r="L56" s="70"/>
      <c r="M56" s="70"/>
      <c r="N56" s="70">
        <v>12574.6</v>
      </c>
      <c r="O56" s="70">
        <v>9461</v>
      </c>
      <c r="P56" s="70">
        <v>22336</v>
      </c>
      <c r="Q56" s="69">
        <v>44371.6</v>
      </c>
      <c r="R56" s="68">
        <v>44371.6</v>
      </c>
    </row>
    <row r="57" spans="1:18" x14ac:dyDescent="0.2">
      <c r="A57" s="18"/>
      <c r="B57" s="83" t="s">
        <v>91</v>
      </c>
      <c r="C57" s="82" t="s">
        <v>37</v>
      </c>
      <c r="D57" s="67" t="s">
        <v>38</v>
      </c>
      <c r="E57" s="66"/>
      <c r="F57" s="65">
        <v>9900.39</v>
      </c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4">
        <v>9900.39</v>
      </c>
      <c r="R57" s="63">
        <v>9900.39</v>
      </c>
    </row>
    <row r="58" spans="1:18" x14ac:dyDescent="0.2">
      <c r="A58" s="18"/>
      <c r="B58" s="80"/>
      <c r="C58" s="79" t="s">
        <v>147</v>
      </c>
      <c r="D58" s="78"/>
      <c r="E58" s="77"/>
      <c r="F58" s="76">
        <v>9900.39</v>
      </c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5">
        <v>9900.39</v>
      </c>
      <c r="R58" s="74">
        <v>9900.39</v>
      </c>
    </row>
    <row r="59" spans="1:18" x14ac:dyDescent="0.2">
      <c r="A59" s="18"/>
      <c r="B59" s="73" t="s">
        <v>184</v>
      </c>
      <c r="C59" s="72"/>
      <c r="D59" s="72"/>
      <c r="E59" s="71"/>
      <c r="F59" s="70">
        <v>9900.39</v>
      </c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69">
        <v>9900.39</v>
      </c>
      <c r="R59" s="68">
        <v>9900.39</v>
      </c>
    </row>
    <row r="60" spans="1:18" x14ac:dyDescent="0.2">
      <c r="A60" s="135" t="s">
        <v>191</v>
      </c>
      <c r="B60" s="136"/>
      <c r="C60" s="136"/>
      <c r="D60" s="136"/>
      <c r="E60" s="138"/>
      <c r="F60" s="139">
        <v>9900.39</v>
      </c>
      <c r="G60" s="139"/>
      <c r="H60" s="139"/>
      <c r="I60" s="139"/>
      <c r="J60" s="139"/>
      <c r="K60" s="139"/>
      <c r="L60" s="139"/>
      <c r="M60" s="139"/>
      <c r="N60" s="139">
        <v>12574.6</v>
      </c>
      <c r="O60" s="139">
        <v>9461</v>
      </c>
      <c r="P60" s="139">
        <v>22336</v>
      </c>
      <c r="Q60" s="140">
        <v>54271.99</v>
      </c>
      <c r="R60" s="152">
        <v>54271.99</v>
      </c>
    </row>
    <row r="61" spans="1:18" x14ac:dyDescent="0.2">
      <c r="A61" s="67"/>
      <c r="B61" s="67"/>
      <c r="C61" s="67"/>
      <c r="D61" s="67"/>
      <c r="E61" s="66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4"/>
      <c r="R61" s="63"/>
    </row>
    <row r="62" spans="1:18" x14ac:dyDescent="0.2">
      <c r="A62" s="84" t="s">
        <v>15</v>
      </c>
      <c r="B62" s="83" t="s">
        <v>56</v>
      </c>
      <c r="C62" s="82" t="s">
        <v>57</v>
      </c>
      <c r="D62" s="67" t="s">
        <v>58</v>
      </c>
      <c r="E62" s="66">
        <v>10342.990000000002</v>
      </c>
      <c r="F62" s="65">
        <v>2468.1799999999998</v>
      </c>
      <c r="G62" s="65">
        <v>6338.1500000000015</v>
      </c>
      <c r="H62" s="65">
        <v>5102.54</v>
      </c>
      <c r="I62" s="65">
        <v>1671.39</v>
      </c>
      <c r="J62" s="65">
        <v>3824.3500000000004</v>
      </c>
      <c r="K62" s="65">
        <v>4455.72</v>
      </c>
      <c r="L62" s="65">
        <v>7207.93</v>
      </c>
      <c r="M62" s="65">
        <v>2887.96</v>
      </c>
      <c r="N62" s="65">
        <v>5452.2199999999993</v>
      </c>
      <c r="O62" s="65">
        <v>4930.2199999999993</v>
      </c>
      <c r="P62" s="65">
        <v>6282.45</v>
      </c>
      <c r="Q62" s="64">
        <v>60964.100000000006</v>
      </c>
      <c r="R62" s="63">
        <v>60964.100000000006</v>
      </c>
    </row>
    <row r="63" spans="1:18" x14ac:dyDescent="0.2">
      <c r="A63" s="18"/>
      <c r="B63" s="80"/>
      <c r="C63" s="81"/>
      <c r="D63" s="6" t="s">
        <v>496</v>
      </c>
      <c r="E63" s="52"/>
      <c r="F63" s="53">
        <v>58539.869999999995</v>
      </c>
      <c r="G63" s="53">
        <v>42718.55</v>
      </c>
      <c r="H63" s="53">
        <v>29344.519999999997</v>
      </c>
      <c r="I63" s="53">
        <v>1536090.3900000001</v>
      </c>
      <c r="J63" s="53">
        <v>17909</v>
      </c>
      <c r="K63" s="53">
        <v>8495.24</v>
      </c>
      <c r="L63" s="53"/>
      <c r="M63" s="53">
        <v>7328.42</v>
      </c>
      <c r="N63" s="53">
        <v>5147.17</v>
      </c>
      <c r="O63" s="53"/>
      <c r="P63" s="53">
        <v>9840.73</v>
      </c>
      <c r="Q63" s="11">
        <v>1715413.89</v>
      </c>
      <c r="R63" s="51">
        <v>1715413.89</v>
      </c>
    </row>
    <row r="64" spans="1:18" x14ac:dyDescent="0.2">
      <c r="A64" s="18"/>
      <c r="B64" s="80"/>
      <c r="C64" s="79" t="s">
        <v>192</v>
      </c>
      <c r="D64" s="78"/>
      <c r="E64" s="77">
        <v>10342.990000000002</v>
      </c>
      <c r="F64" s="76">
        <v>61008.049999999996</v>
      </c>
      <c r="G64" s="76">
        <v>49056.700000000004</v>
      </c>
      <c r="H64" s="76">
        <v>34447.06</v>
      </c>
      <c r="I64" s="76">
        <v>1537761.78</v>
      </c>
      <c r="J64" s="76">
        <v>21733.35</v>
      </c>
      <c r="K64" s="76">
        <v>12950.96</v>
      </c>
      <c r="L64" s="76">
        <v>7207.93</v>
      </c>
      <c r="M64" s="76">
        <v>10216.380000000001</v>
      </c>
      <c r="N64" s="76">
        <v>10599.39</v>
      </c>
      <c r="O64" s="76">
        <v>4930.2199999999993</v>
      </c>
      <c r="P64" s="76">
        <v>16123.18</v>
      </c>
      <c r="Q64" s="75">
        <v>1776377.99</v>
      </c>
      <c r="R64" s="74">
        <v>1776377.99</v>
      </c>
    </row>
    <row r="65" spans="1:18" x14ac:dyDescent="0.2">
      <c r="A65" s="18"/>
      <c r="B65" s="80"/>
      <c r="C65" s="82" t="s">
        <v>11</v>
      </c>
      <c r="D65" s="67" t="s">
        <v>12</v>
      </c>
      <c r="E65" s="66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>
        <v>3.61</v>
      </c>
      <c r="Q65" s="64">
        <v>3.61</v>
      </c>
      <c r="R65" s="63">
        <v>3.61</v>
      </c>
    </row>
    <row r="66" spans="1:18" x14ac:dyDescent="0.2">
      <c r="A66" s="18"/>
      <c r="B66" s="80"/>
      <c r="C66" s="81"/>
      <c r="D66" s="6" t="s">
        <v>63</v>
      </c>
      <c r="E66" s="52"/>
      <c r="F66" s="53"/>
      <c r="G66" s="53"/>
      <c r="H66" s="53"/>
      <c r="I66" s="53"/>
      <c r="J66" s="53"/>
      <c r="K66" s="53"/>
      <c r="L66" s="53"/>
      <c r="M66" s="53"/>
      <c r="N66" s="53">
        <v>162359.07</v>
      </c>
      <c r="O66" s="53"/>
      <c r="P66" s="53"/>
      <c r="Q66" s="11">
        <v>162359.07</v>
      </c>
      <c r="R66" s="51">
        <v>162359.07</v>
      </c>
    </row>
    <row r="67" spans="1:18" x14ac:dyDescent="0.2">
      <c r="A67" s="18"/>
      <c r="B67" s="80"/>
      <c r="C67" s="79" t="s">
        <v>18</v>
      </c>
      <c r="D67" s="78"/>
      <c r="E67" s="77"/>
      <c r="F67" s="76"/>
      <c r="G67" s="76"/>
      <c r="H67" s="76"/>
      <c r="I67" s="76"/>
      <c r="J67" s="76"/>
      <c r="K67" s="76"/>
      <c r="L67" s="76"/>
      <c r="M67" s="76"/>
      <c r="N67" s="76">
        <v>162359.07</v>
      </c>
      <c r="O67" s="76"/>
      <c r="P67" s="76">
        <v>3.61</v>
      </c>
      <c r="Q67" s="75">
        <v>162362.68</v>
      </c>
      <c r="R67" s="74">
        <v>162362.68</v>
      </c>
    </row>
    <row r="68" spans="1:18" x14ac:dyDescent="0.2">
      <c r="A68" s="18"/>
      <c r="B68" s="73" t="s">
        <v>193</v>
      </c>
      <c r="C68" s="72"/>
      <c r="D68" s="72"/>
      <c r="E68" s="71">
        <v>10342.990000000002</v>
      </c>
      <c r="F68" s="70">
        <v>61008.049999999996</v>
      </c>
      <c r="G68" s="70">
        <v>49056.700000000004</v>
      </c>
      <c r="H68" s="70">
        <v>34447.06</v>
      </c>
      <c r="I68" s="70">
        <v>1537761.78</v>
      </c>
      <c r="J68" s="70">
        <v>21733.35</v>
      </c>
      <c r="K68" s="70">
        <v>12950.96</v>
      </c>
      <c r="L68" s="70">
        <v>7207.93</v>
      </c>
      <c r="M68" s="70">
        <v>10216.380000000001</v>
      </c>
      <c r="N68" s="70">
        <v>172958.46000000002</v>
      </c>
      <c r="O68" s="70">
        <v>4930.2199999999993</v>
      </c>
      <c r="P68" s="70">
        <v>16126.79</v>
      </c>
      <c r="Q68" s="69">
        <v>1938740.6700000002</v>
      </c>
      <c r="R68" s="68">
        <v>1938740.6700000002</v>
      </c>
    </row>
    <row r="69" spans="1:18" x14ac:dyDescent="0.2">
      <c r="A69" s="18"/>
      <c r="B69" s="83" t="s">
        <v>14</v>
      </c>
      <c r="C69" s="82" t="s">
        <v>11</v>
      </c>
      <c r="D69" s="67" t="s">
        <v>64</v>
      </c>
      <c r="E69" s="66"/>
      <c r="F69" s="65"/>
      <c r="G69" s="65"/>
      <c r="H69" s="65"/>
      <c r="I69" s="65"/>
      <c r="J69" s="65"/>
      <c r="K69" s="65"/>
      <c r="L69" s="65">
        <v>5711.64</v>
      </c>
      <c r="M69" s="65"/>
      <c r="N69" s="65">
        <v>84224.510000000009</v>
      </c>
      <c r="O69" s="65"/>
      <c r="P69" s="65">
        <v>5528.09</v>
      </c>
      <c r="Q69" s="64">
        <v>95464.24</v>
      </c>
      <c r="R69" s="63">
        <v>95464.24</v>
      </c>
    </row>
    <row r="70" spans="1:18" x14ac:dyDescent="0.2">
      <c r="A70" s="18"/>
      <c r="B70" s="80"/>
      <c r="C70" s="81"/>
      <c r="D70" s="6" t="s">
        <v>12</v>
      </c>
      <c r="E70" s="52">
        <v>4926.95</v>
      </c>
      <c r="F70" s="53">
        <v>7250.53</v>
      </c>
      <c r="G70" s="53">
        <v>4747.7000000000007</v>
      </c>
      <c r="H70" s="53">
        <v>5991.79</v>
      </c>
      <c r="I70" s="53">
        <v>4065.53</v>
      </c>
      <c r="J70" s="53">
        <v>3274.0299999999997</v>
      </c>
      <c r="K70" s="53">
        <v>4121.7000000000007</v>
      </c>
      <c r="L70" s="53">
        <v>4687.58</v>
      </c>
      <c r="M70" s="53">
        <v>8735.880000000001</v>
      </c>
      <c r="N70" s="53">
        <v>3186.56</v>
      </c>
      <c r="O70" s="53">
        <v>7445.0499999999993</v>
      </c>
      <c r="P70" s="53">
        <v>4512.8599999999997</v>
      </c>
      <c r="Q70" s="11">
        <v>62946.16</v>
      </c>
      <c r="R70" s="51">
        <v>62946.16</v>
      </c>
    </row>
    <row r="71" spans="1:18" x14ac:dyDescent="0.2">
      <c r="A71" s="18"/>
      <c r="B71" s="80"/>
      <c r="C71" s="79" t="s">
        <v>18</v>
      </c>
      <c r="D71" s="78"/>
      <c r="E71" s="77">
        <v>4926.95</v>
      </c>
      <c r="F71" s="76">
        <v>7250.53</v>
      </c>
      <c r="G71" s="76">
        <v>4747.7000000000007</v>
      </c>
      <c r="H71" s="76">
        <v>5991.79</v>
      </c>
      <c r="I71" s="76">
        <v>4065.53</v>
      </c>
      <c r="J71" s="76">
        <v>3274.0299999999997</v>
      </c>
      <c r="K71" s="76">
        <v>4121.7000000000007</v>
      </c>
      <c r="L71" s="76">
        <v>10399.220000000001</v>
      </c>
      <c r="M71" s="76">
        <v>8735.880000000001</v>
      </c>
      <c r="N71" s="76">
        <v>87411.07</v>
      </c>
      <c r="O71" s="76">
        <v>7445.0499999999993</v>
      </c>
      <c r="P71" s="76">
        <v>10040.950000000001</v>
      </c>
      <c r="Q71" s="75">
        <v>158410.40000000002</v>
      </c>
      <c r="R71" s="74">
        <v>158410.40000000002</v>
      </c>
    </row>
    <row r="72" spans="1:18" x14ac:dyDescent="0.2">
      <c r="A72" s="18"/>
      <c r="B72" s="73" t="s">
        <v>20</v>
      </c>
      <c r="C72" s="72"/>
      <c r="D72" s="72"/>
      <c r="E72" s="71">
        <v>4926.95</v>
      </c>
      <c r="F72" s="70">
        <v>7250.53</v>
      </c>
      <c r="G72" s="70">
        <v>4747.7000000000007</v>
      </c>
      <c r="H72" s="70">
        <v>5991.79</v>
      </c>
      <c r="I72" s="70">
        <v>4065.53</v>
      </c>
      <c r="J72" s="70">
        <v>3274.0299999999997</v>
      </c>
      <c r="K72" s="70">
        <v>4121.7000000000007</v>
      </c>
      <c r="L72" s="70">
        <v>10399.220000000001</v>
      </c>
      <c r="M72" s="70">
        <v>8735.880000000001</v>
      </c>
      <c r="N72" s="70">
        <v>87411.07</v>
      </c>
      <c r="O72" s="70">
        <v>7445.0499999999993</v>
      </c>
      <c r="P72" s="70">
        <v>10040.950000000001</v>
      </c>
      <c r="Q72" s="69">
        <v>158410.40000000002</v>
      </c>
      <c r="R72" s="68">
        <v>158410.40000000002</v>
      </c>
    </row>
    <row r="73" spans="1:18" x14ac:dyDescent="0.2">
      <c r="A73" s="135" t="s">
        <v>22</v>
      </c>
      <c r="B73" s="136"/>
      <c r="C73" s="136"/>
      <c r="D73" s="136"/>
      <c r="E73" s="138">
        <v>15269.940000000002</v>
      </c>
      <c r="F73" s="139">
        <v>68258.58</v>
      </c>
      <c r="G73" s="139">
        <v>53804.400000000009</v>
      </c>
      <c r="H73" s="139">
        <v>40438.85</v>
      </c>
      <c r="I73" s="139">
        <v>1541827.31</v>
      </c>
      <c r="J73" s="139">
        <v>25007.379999999997</v>
      </c>
      <c r="K73" s="139">
        <v>17072.66</v>
      </c>
      <c r="L73" s="139">
        <v>17607.150000000001</v>
      </c>
      <c r="M73" s="139">
        <v>18952.260000000002</v>
      </c>
      <c r="N73" s="139">
        <v>260369.53000000003</v>
      </c>
      <c r="O73" s="139">
        <v>12375.269999999999</v>
      </c>
      <c r="P73" s="139">
        <v>26167.74</v>
      </c>
      <c r="Q73" s="140">
        <v>2097151.07</v>
      </c>
      <c r="R73" s="152">
        <v>2097151.07</v>
      </c>
    </row>
    <row r="74" spans="1:18" x14ac:dyDescent="0.2">
      <c r="A74" s="67"/>
      <c r="B74" s="67"/>
      <c r="C74" s="67"/>
      <c r="D74" s="67"/>
      <c r="E74" s="66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4"/>
      <c r="R74" s="63"/>
    </row>
    <row r="75" spans="1:18" x14ac:dyDescent="0.2">
      <c r="A75" s="84" t="s">
        <v>66</v>
      </c>
      <c r="B75" s="83" t="s">
        <v>67</v>
      </c>
      <c r="C75" s="82" t="s">
        <v>68</v>
      </c>
      <c r="D75" s="67" t="s">
        <v>70</v>
      </c>
      <c r="E75" s="66">
        <v>1588.47</v>
      </c>
      <c r="F75" s="65">
        <v>2280.0700000000002</v>
      </c>
      <c r="G75" s="65">
        <v>3557.16</v>
      </c>
      <c r="H75" s="65">
        <v>2885.52</v>
      </c>
      <c r="I75" s="65">
        <v>44529.74</v>
      </c>
      <c r="J75" s="65">
        <v>1363.3</v>
      </c>
      <c r="K75" s="65">
        <v>1262.75</v>
      </c>
      <c r="L75" s="65">
        <v>1897.92</v>
      </c>
      <c r="M75" s="65">
        <v>2540.2800000000002</v>
      </c>
      <c r="N75" s="65">
        <v>32759.65</v>
      </c>
      <c r="O75" s="65">
        <v>-2606.8000000000002</v>
      </c>
      <c r="P75" s="65">
        <v>1512.91</v>
      </c>
      <c r="Q75" s="64">
        <v>93570.97</v>
      </c>
      <c r="R75" s="63">
        <v>93570.97</v>
      </c>
    </row>
    <row r="76" spans="1:18" x14ac:dyDescent="0.2">
      <c r="A76" s="18"/>
      <c r="B76" s="80"/>
      <c r="C76" s="81"/>
      <c r="D76" s="6" t="s">
        <v>71</v>
      </c>
      <c r="E76" s="52">
        <v>21.28</v>
      </c>
      <c r="F76" s="53">
        <v>33.1</v>
      </c>
      <c r="G76" s="53">
        <v>32.69</v>
      </c>
      <c r="H76" s="53">
        <v>31.51</v>
      </c>
      <c r="I76" s="53">
        <v>2297.63</v>
      </c>
      <c r="J76" s="53">
        <v>19.100000000000001</v>
      </c>
      <c r="K76" s="53">
        <v>13.17</v>
      </c>
      <c r="L76" s="53">
        <v>126.57</v>
      </c>
      <c r="M76" s="53">
        <v>315.19</v>
      </c>
      <c r="N76" s="53">
        <v>1014.99</v>
      </c>
      <c r="O76" s="53">
        <v>-69.05</v>
      </c>
      <c r="P76" s="53">
        <v>11.31</v>
      </c>
      <c r="Q76" s="11">
        <v>3847.4900000000002</v>
      </c>
      <c r="R76" s="51">
        <v>3847.4900000000002</v>
      </c>
    </row>
    <row r="77" spans="1:18" x14ac:dyDescent="0.2">
      <c r="A77" s="18"/>
      <c r="B77" s="80"/>
      <c r="C77" s="81"/>
      <c r="D77" s="6" t="s">
        <v>89</v>
      </c>
      <c r="E77" s="52"/>
      <c r="F77" s="53"/>
      <c r="G77" s="53">
        <v>492.59</v>
      </c>
      <c r="H77" s="53">
        <v>113.59</v>
      </c>
      <c r="I77" s="53">
        <v>2586.2199999999998</v>
      </c>
      <c r="J77" s="53">
        <v>79.87</v>
      </c>
      <c r="K77" s="53">
        <v>46.56</v>
      </c>
      <c r="L77" s="53">
        <v>116.87</v>
      </c>
      <c r="M77" s="53">
        <v>74.63</v>
      </c>
      <c r="N77" s="53">
        <v>1828.62</v>
      </c>
      <c r="O77" s="53">
        <v>-62.89</v>
      </c>
      <c r="P77" s="53">
        <v>88.61</v>
      </c>
      <c r="Q77" s="11">
        <v>5364.6699999999983</v>
      </c>
      <c r="R77" s="51">
        <v>5364.6699999999983</v>
      </c>
    </row>
    <row r="78" spans="1:18" x14ac:dyDescent="0.2">
      <c r="A78" s="18"/>
      <c r="B78" s="80"/>
      <c r="C78" s="81"/>
      <c r="D78" s="6" t="s">
        <v>72</v>
      </c>
      <c r="E78" s="52">
        <v>5899.12</v>
      </c>
      <c r="F78" s="53">
        <v>13090.95</v>
      </c>
      <c r="G78" s="53">
        <v>8896.5</v>
      </c>
      <c r="H78" s="53">
        <v>12973.05</v>
      </c>
      <c r="I78" s="53">
        <v>11355.21</v>
      </c>
      <c r="J78" s="53">
        <v>10578.43</v>
      </c>
      <c r="K78" s="53">
        <v>11898.48</v>
      </c>
      <c r="L78" s="53">
        <v>7467.9</v>
      </c>
      <c r="M78" s="53">
        <v>9982.2199999999993</v>
      </c>
      <c r="N78" s="53">
        <v>9742.49</v>
      </c>
      <c r="O78" s="53">
        <v>6202.14</v>
      </c>
      <c r="P78" s="53">
        <v>3143.16</v>
      </c>
      <c r="Q78" s="11">
        <v>111229.65</v>
      </c>
      <c r="R78" s="51">
        <v>111229.65</v>
      </c>
    </row>
    <row r="79" spans="1:18" x14ac:dyDescent="0.2">
      <c r="A79" s="18"/>
      <c r="B79" s="80"/>
      <c r="C79" s="79" t="s">
        <v>194</v>
      </c>
      <c r="D79" s="78"/>
      <c r="E79" s="77">
        <v>7508.87</v>
      </c>
      <c r="F79" s="76">
        <v>15404.12</v>
      </c>
      <c r="G79" s="76">
        <v>12978.94</v>
      </c>
      <c r="H79" s="76">
        <v>16003.67</v>
      </c>
      <c r="I79" s="76">
        <v>60768.799999999996</v>
      </c>
      <c r="J79" s="76">
        <v>12040.7</v>
      </c>
      <c r="K79" s="76">
        <v>13220.96</v>
      </c>
      <c r="L79" s="76">
        <v>9609.26</v>
      </c>
      <c r="M79" s="76">
        <v>12912.32</v>
      </c>
      <c r="N79" s="76">
        <v>45345.75</v>
      </c>
      <c r="O79" s="76">
        <v>3463.4</v>
      </c>
      <c r="P79" s="76">
        <v>4755.99</v>
      </c>
      <c r="Q79" s="75">
        <v>214012.78</v>
      </c>
      <c r="R79" s="74">
        <v>214012.78</v>
      </c>
    </row>
    <row r="80" spans="1:18" x14ac:dyDescent="0.2">
      <c r="A80" s="18"/>
      <c r="B80" s="73" t="s">
        <v>195</v>
      </c>
      <c r="C80" s="72"/>
      <c r="D80" s="72"/>
      <c r="E80" s="71">
        <v>7508.87</v>
      </c>
      <c r="F80" s="70">
        <v>15404.12</v>
      </c>
      <c r="G80" s="70">
        <v>12978.94</v>
      </c>
      <c r="H80" s="70">
        <v>16003.67</v>
      </c>
      <c r="I80" s="70">
        <v>60768.799999999996</v>
      </c>
      <c r="J80" s="70">
        <v>12040.7</v>
      </c>
      <c r="K80" s="70">
        <v>13220.96</v>
      </c>
      <c r="L80" s="70">
        <v>9609.26</v>
      </c>
      <c r="M80" s="70">
        <v>12912.32</v>
      </c>
      <c r="N80" s="70">
        <v>45345.75</v>
      </c>
      <c r="O80" s="70">
        <v>3463.4</v>
      </c>
      <c r="P80" s="70">
        <v>4755.99</v>
      </c>
      <c r="Q80" s="69">
        <v>214012.78</v>
      </c>
      <c r="R80" s="68">
        <v>214012.78</v>
      </c>
    </row>
    <row r="81" spans="1:19" x14ac:dyDescent="0.2">
      <c r="A81" s="135" t="s">
        <v>196</v>
      </c>
      <c r="B81" s="136"/>
      <c r="C81" s="136"/>
      <c r="D81" s="136"/>
      <c r="E81" s="138">
        <v>7508.87</v>
      </c>
      <c r="F81" s="139">
        <v>15404.12</v>
      </c>
      <c r="G81" s="139">
        <v>12978.94</v>
      </c>
      <c r="H81" s="139">
        <v>16003.67</v>
      </c>
      <c r="I81" s="139">
        <v>60768.799999999996</v>
      </c>
      <c r="J81" s="139">
        <v>12040.7</v>
      </c>
      <c r="K81" s="139">
        <v>13220.96</v>
      </c>
      <c r="L81" s="139">
        <v>9609.26</v>
      </c>
      <c r="M81" s="139">
        <v>12912.32</v>
      </c>
      <c r="N81" s="139">
        <v>45345.75</v>
      </c>
      <c r="O81" s="139">
        <v>3463.4</v>
      </c>
      <c r="P81" s="139">
        <v>4755.99</v>
      </c>
      <c r="Q81" s="140">
        <v>214012.78</v>
      </c>
      <c r="R81" s="152">
        <v>214012.78</v>
      </c>
    </row>
    <row r="82" spans="1:19" ht="13.5" thickBot="1" x14ac:dyDescent="0.25">
      <c r="A82" s="67"/>
      <c r="B82" s="67"/>
      <c r="C82" s="67"/>
      <c r="D82" s="67"/>
      <c r="E82" s="66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4"/>
      <c r="R82" s="63"/>
    </row>
    <row r="83" spans="1:19" ht="13.5" thickBot="1" x14ac:dyDescent="0.25">
      <c r="A83" s="142" t="s">
        <v>17</v>
      </c>
      <c r="B83" s="143"/>
      <c r="C83" s="143"/>
      <c r="D83" s="143"/>
      <c r="E83" s="144">
        <v>35509.18</v>
      </c>
      <c r="F83" s="145">
        <v>103737.5</v>
      </c>
      <c r="G83" s="145">
        <v>78097.52</v>
      </c>
      <c r="H83" s="145">
        <v>71520.26999999999</v>
      </c>
      <c r="I83" s="145">
        <v>1610491.8699999999</v>
      </c>
      <c r="J83" s="145">
        <v>43765.760000000002</v>
      </c>
      <c r="K83" s="145">
        <v>37362.94</v>
      </c>
      <c r="L83" s="145">
        <v>57401.85</v>
      </c>
      <c r="M83" s="145">
        <v>66343.469999999987</v>
      </c>
      <c r="N83" s="145">
        <v>932188.56</v>
      </c>
      <c r="O83" s="145">
        <v>-75978.740000000005</v>
      </c>
      <c r="P83" s="145">
        <v>563421.76</v>
      </c>
      <c r="Q83" s="146">
        <v>3523861.9400000004</v>
      </c>
      <c r="R83" s="153">
        <v>3523861.9400000004</v>
      </c>
    </row>
    <row r="87" spans="1:19" x14ac:dyDescent="0.2">
      <c r="S87" s="6"/>
    </row>
    <row r="88" spans="1:19" x14ac:dyDescent="0.2">
      <c r="S88" s="6"/>
    </row>
    <row r="89" spans="1:19" x14ac:dyDescent="0.2">
      <c r="S89" s="6"/>
    </row>
    <row r="90" spans="1:19" x14ac:dyDescent="0.2">
      <c r="S90" s="6"/>
    </row>
    <row r="91" spans="1:19" x14ac:dyDescent="0.2">
      <c r="S91" s="6"/>
    </row>
  </sheetData>
  <pageMargins left="0.7" right="0.7" top="0.75" bottom="0.75" header="0.3" footer="0.3"/>
  <pageSetup scale="49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zoomScale="80" zoomScaleNormal="80" workbookViewId="0">
      <selection activeCell="C19" sqref="C19"/>
    </sheetView>
  </sheetViews>
  <sheetFormatPr defaultRowHeight="12.75" x14ac:dyDescent="0.2"/>
  <cols>
    <col min="1" max="1" width="15.7109375" customWidth="1"/>
    <col min="2" max="2" width="40.7109375" customWidth="1"/>
    <col min="3" max="3" width="25.7109375" customWidth="1"/>
    <col min="4" max="4" width="40.7109375" customWidth="1"/>
    <col min="5" max="5" width="8.5703125" customWidth="1"/>
    <col min="6" max="6" width="8.7109375" customWidth="1"/>
    <col min="7" max="7" width="8.140625" customWidth="1"/>
    <col min="8" max="8" width="8" customWidth="1"/>
    <col min="9" max="9" width="7.42578125" customWidth="1"/>
    <col min="10" max="11" width="7.5703125" customWidth="1"/>
    <col min="12" max="12" width="13.28515625" bestFit="1" customWidth="1"/>
    <col min="13" max="13" width="11.28515625" bestFit="1" customWidth="1"/>
  </cols>
  <sheetData>
    <row r="1" spans="1:20" x14ac:dyDescent="0.2">
      <c r="A1" s="1" t="s">
        <v>495</v>
      </c>
      <c r="B1" s="1" t="s">
        <v>494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" x14ac:dyDescent="0.2">
      <c r="A2" t="s">
        <v>493</v>
      </c>
      <c r="B2" t="s">
        <v>492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62"/>
      <c r="O5" s="62"/>
      <c r="P5" s="62"/>
      <c r="Q5" s="62"/>
      <c r="R5" s="62"/>
      <c r="S5" s="62"/>
      <c r="T5" s="62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3" t="s">
        <v>16</v>
      </c>
      <c r="M6" s="151" t="s">
        <v>17</v>
      </c>
      <c r="N6" s="62"/>
      <c r="O6" s="62"/>
      <c r="P6" s="62"/>
      <c r="Q6" s="62"/>
      <c r="R6" s="62"/>
      <c r="S6" s="62"/>
      <c r="T6" s="62"/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8</v>
      </c>
      <c r="J7" s="34">
        <v>9</v>
      </c>
      <c r="K7" s="34">
        <v>10</v>
      </c>
      <c r="L7" s="16"/>
      <c r="M7" s="28"/>
      <c r="N7" s="62"/>
      <c r="O7" s="62"/>
      <c r="P7" s="62"/>
      <c r="Q7" s="62"/>
      <c r="R7" s="62"/>
      <c r="S7" s="62"/>
      <c r="T7" s="62"/>
    </row>
    <row r="8" spans="1:20" x14ac:dyDescent="0.2">
      <c r="A8" s="84" t="s">
        <v>9</v>
      </c>
      <c r="B8" s="83" t="s">
        <v>41</v>
      </c>
      <c r="C8" s="82" t="s">
        <v>37</v>
      </c>
      <c r="D8" s="67" t="s">
        <v>38</v>
      </c>
      <c r="E8" s="66">
        <v>8083.89</v>
      </c>
      <c r="F8" s="65">
        <v>-6529.42</v>
      </c>
      <c r="G8" s="65">
        <v>862.93</v>
      </c>
      <c r="H8" s="65">
        <v>1370.02</v>
      </c>
      <c r="I8" s="65">
        <v>3815.89</v>
      </c>
      <c r="J8" s="65">
        <v>3945.89</v>
      </c>
      <c r="K8" s="65">
        <v>4846.2700000000004</v>
      </c>
      <c r="L8" s="64">
        <v>16395.47</v>
      </c>
      <c r="M8" s="63">
        <v>16395.47</v>
      </c>
    </row>
    <row r="9" spans="1:20" x14ac:dyDescent="0.2">
      <c r="A9" s="18"/>
      <c r="B9" s="80"/>
      <c r="C9" s="79" t="s">
        <v>147</v>
      </c>
      <c r="D9" s="78"/>
      <c r="E9" s="77">
        <v>8083.89</v>
      </c>
      <c r="F9" s="76">
        <v>-6529.42</v>
      </c>
      <c r="G9" s="76">
        <v>862.93</v>
      </c>
      <c r="H9" s="76">
        <v>1370.02</v>
      </c>
      <c r="I9" s="76">
        <v>3815.89</v>
      </c>
      <c r="J9" s="76">
        <v>3945.89</v>
      </c>
      <c r="K9" s="76">
        <v>4846.2700000000004</v>
      </c>
      <c r="L9" s="75">
        <v>16395.47</v>
      </c>
      <c r="M9" s="74">
        <v>16395.47</v>
      </c>
    </row>
    <row r="10" spans="1:20" x14ac:dyDescent="0.2">
      <c r="A10" s="18"/>
      <c r="B10" s="73" t="s">
        <v>151</v>
      </c>
      <c r="C10" s="72"/>
      <c r="D10" s="72"/>
      <c r="E10" s="71">
        <v>8083.89</v>
      </c>
      <c r="F10" s="70">
        <v>-6529.42</v>
      </c>
      <c r="G10" s="70">
        <v>862.93</v>
      </c>
      <c r="H10" s="70">
        <v>1370.02</v>
      </c>
      <c r="I10" s="70">
        <v>3815.89</v>
      </c>
      <c r="J10" s="70">
        <v>3945.89</v>
      </c>
      <c r="K10" s="70">
        <v>4846.2700000000004</v>
      </c>
      <c r="L10" s="69">
        <v>16395.47</v>
      </c>
      <c r="M10" s="68">
        <v>16395.47</v>
      </c>
    </row>
    <row r="11" spans="1:20" x14ac:dyDescent="0.2">
      <c r="A11" s="18"/>
      <c r="B11" s="83" t="s">
        <v>87</v>
      </c>
      <c r="C11" s="82" t="s">
        <v>11</v>
      </c>
      <c r="D11" s="67" t="s">
        <v>12</v>
      </c>
      <c r="E11" s="66"/>
      <c r="F11" s="65"/>
      <c r="G11" s="65"/>
      <c r="H11" s="65"/>
      <c r="I11" s="65">
        <v>233.32999999999998</v>
      </c>
      <c r="J11" s="65"/>
      <c r="K11" s="65"/>
      <c r="L11" s="64">
        <v>233.32999999999998</v>
      </c>
      <c r="M11" s="63">
        <v>233.32999999999998</v>
      </c>
    </row>
    <row r="12" spans="1:20" x14ac:dyDescent="0.2">
      <c r="A12" s="18"/>
      <c r="B12" s="80"/>
      <c r="C12" s="79" t="s">
        <v>18</v>
      </c>
      <c r="D12" s="78"/>
      <c r="E12" s="77"/>
      <c r="F12" s="76"/>
      <c r="G12" s="76"/>
      <c r="H12" s="76"/>
      <c r="I12" s="76">
        <v>233.32999999999998</v>
      </c>
      <c r="J12" s="76"/>
      <c r="K12" s="76"/>
      <c r="L12" s="75">
        <v>233.32999999999998</v>
      </c>
      <c r="M12" s="74">
        <v>233.32999999999998</v>
      </c>
    </row>
    <row r="13" spans="1:20" x14ac:dyDescent="0.2">
      <c r="A13" s="18"/>
      <c r="B13" s="73" t="s">
        <v>158</v>
      </c>
      <c r="C13" s="72"/>
      <c r="D13" s="72"/>
      <c r="E13" s="71"/>
      <c r="F13" s="70"/>
      <c r="G13" s="70"/>
      <c r="H13" s="70"/>
      <c r="I13" s="70">
        <v>233.32999999999998</v>
      </c>
      <c r="J13" s="70"/>
      <c r="K13" s="70"/>
      <c r="L13" s="69">
        <v>233.32999999999998</v>
      </c>
      <c r="M13" s="68">
        <v>233.32999999999998</v>
      </c>
    </row>
    <row r="14" spans="1:20" x14ac:dyDescent="0.2">
      <c r="A14" s="135" t="s">
        <v>21</v>
      </c>
      <c r="B14" s="136"/>
      <c r="C14" s="136"/>
      <c r="D14" s="136"/>
      <c r="E14" s="138">
        <v>8083.89</v>
      </c>
      <c r="F14" s="139">
        <v>-6529.42</v>
      </c>
      <c r="G14" s="139">
        <v>862.93</v>
      </c>
      <c r="H14" s="139">
        <v>1370.02</v>
      </c>
      <c r="I14" s="139">
        <v>4049.22</v>
      </c>
      <c r="J14" s="139">
        <v>3945.89</v>
      </c>
      <c r="K14" s="139">
        <v>4846.2700000000004</v>
      </c>
      <c r="L14" s="140">
        <v>16628.800000000003</v>
      </c>
      <c r="M14" s="152">
        <v>16628.800000000003</v>
      </c>
    </row>
    <row r="15" spans="1:20" x14ac:dyDescent="0.2">
      <c r="A15" s="67"/>
      <c r="B15" s="67"/>
      <c r="C15" s="67"/>
      <c r="D15" s="67"/>
      <c r="E15" s="66"/>
      <c r="F15" s="65"/>
      <c r="G15" s="65"/>
      <c r="H15" s="65"/>
      <c r="I15" s="65"/>
      <c r="J15" s="65"/>
      <c r="K15" s="65"/>
      <c r="L15" s="64"/>
      <c r="M15" s="63"/>
    </row>
    <row r="16" spans="1:20" x14ac:dyDescent="0.2">
      <c r="A16" s="84" t="s">
        <v>54</v>
      </c>
      <c r="B16" s="83" t="s">
        <v>87</v>
      </c>
      <c r="C16" s="82" t="s">
        <v>11</v>
      </c>
      <c r="D16" s="67" t="s">
        <v>12</v>
      </c>
      <c r="E16" s="66"/>
      <c r="F16" s="65"/>
      <c r="G16" s="65"/>
      <c r="H16" s="65"/>
      <c r="I16" s="65"/>
      <c r="J16" s="65">
        <v>248.26</v>
      </c>
      <c r="K16" s="65"/>
      <c r="L16" s="64">
        <v>248.26</v>
      </c>
      <c r="M16" s="63">
        <v>248.26</v>
      </c>
    </row>
    <row r="17" spans="1:13" x14ac:dyDescent="0.2">
      <c r="A17" s="18"/>
      <c r="B17" s="80"/>
      <c r="C17" s="79" t="s">
        <v>18</v>
      </c>
      <c r="D17" s="78"/>
      <c r="E17" s="77"/>
      <c r="F17" s="76"/>
      <c r="G17" s="76"/>
      <c r="H17" s="76"/>
      <c r="I17" s="76"/>
      <c r="J17" s="76">
        <v>248.26</v>
      </c>
      <c r="K17" s="76"/>
      <c r="L17" s="75">
        <v>248.26</v>
      </c>
      <c r="M17" s="74">
        <v>248.26</v>
      </c>
    </row>
    <row r="18" spans="1:13" x14ac:dyDescent="0.2">
      <c r="A18" s="18"/>
      <c r="B18" s="73" t="s">
        <v>158</v>
      </c>
      <c r="C18" s="72"/>
      <c r="D18" s="72"/>
      <c r="E18" s="71"/>
      <c r="F18" s="70"/>
      <c r="G18" s="70"/>
      <c r="H18" s="70"/>
      <c r="I18" s="70"/>
      <c r="J18" s="70">
        <v>248.26</v>
      </c>
      <c r="K18" s="70"/>
      <c r="L18" s="69">
        <v>248.26</v>
      </c>
      <c r="M18" s="68">
        <v>248.26</v>
      </c>
    </row>
    <row r="19" spans="1:13" x14ac:dyDescent="0.2">
      <c r="A19" s="135" t="s">
        <v>191</v>
      </c>
      <c r="B19" s="136"/>
      <c r="C19" s="136"/>
      <c r="D19" s="136"/>
      <c r="E19" s="138"/>
      <c r="F19" s="139"/>
      <c r="G19" s="139"/>
      <c r="H19" s="139"/>
      <c r="I19" s="139"/>
      <c r="J19" s="139">
        <v>248.26</v>
      </c>
      <c r="K19" s="139"/>
      <c r="L19" s="140">
        <v>248.26</v>
      </c>
      <c r="M19" s="152">
        <v>248.26</v>
      </c>
    </row>
    <row r="20" spans="1:13" x14ac:dyDescent="0.2">
      <c r="A20" s="67"/>
      <c r="B20" s="67"/>
      <c r="C20" s="67"/>
      <c r="D20" s="67"/>
      <c r="E20" s="66"/>
      <c r="F20" s="65"/>
      <c r="G20" s="65"/>
      <c r="H20" s="65"/>
      <c r="I20" s="65"/>
      <c r="J20" s="65"/>
      <c r="K20" s="65"/>
      <c r="L20" s="64"/>
      <c r="M20" s="63"/>
    </row>
    <row r="21" spans="1:13" x14ac:dyDescent="0.2">
      <c r="A21" s="84" t="s">
        <v>15</v>
      </c>
      <c r="B21" s="83" t="s">
        <v>56</v>
      </c>
      <c r="C21" s="82" t="s">
        <v>57</v>
      </c>
      <c r="D21" s="67" t="s">
        <v>58</v>
      </c>
      <c r="E21" s="66">
        <v>53.35</v>
      </c>
      <c r="F21" s="65">
        <v>43.050000000000011</v>
      </c>
      <c r="G21" s="65">
        <v>108.92</v>
      </c>
      <c r="H21" s="65">
        <v>9.0399999999999991</v>
      </c>
      <c r="I21" s="65">
        <v>25.18</v>
      </c>
      <c r="J21" s="65">
        <v>26.04</v>
      </c>
      <c r="K21" s="65">
        <v>35.85</v>
      </c>
      <c r="L21" s="64">
        <v>301.43</v>
      </c>
      <c r="M21" s="63">
        <v>301.43</v>
      </c>
    </row>
    <row r="22" spans="1:13" x14ac:dyDescent="0.2">
      <c r="A22" s="18"/>
      <c r="B22" s="80"/>
      <c r="C22" s="79" t="s">
        <v>192</v>
      </c>
      <c r="D22" s="78"/>
      <c r="E22" s="77">
        <v>53.35</v>
      </c>
      <c r="F22" s="76">
        <v>43.050000000000011</v>
      </c>
      <c r="G22" s="76">
        <v>108.92</v>
      </c>
      <c r="H22" s="76">
        <v>9.0399999999999991</v>
      </c>
      <c r="I22" s="76">
        <v>25.18</v>
      </c>
      <c r="J22" s="76">
        <v>26.04</v>
      </c>
      <c r="K22" s="76">
        <v>35.85</v>
      </c>
      <c r="L22" s="75">
        <v>301.43</v>
      </c>
      <c r="M22" s="74">
        <v>301.43</v>
      </c>
    </row>
    <row r="23" spans="1:13" x14ac:dyDescent="0.2">
      <c r="A23" s="18"/>
      <c r="B23" s="73" t="s">
        <v>193</v>
      </c>
      <c r="C23" s="72"/>
      <c r="D23" s="72"/>
      <c r="E23" s="71">
        <v>53.35</v>
      </c>
      <c r="F23" s="70">
        <v>43.050000000000011</v>
      </c>
      <c r="G23" s="70">
        <v>108.92</v>
      </c>
      <c r="H23" s="70">
        <v>9.0399999999999991</v>
      </c>
      <c r="I23" s="70">
        <v>25.18</v>
      </c>
      <c r="J23" s="70">
        <v>26.04</v>
      </c>
      <c r="K23" s="70">
        <v>35.85</v>
      </c>
      <c r="L23" s="69">
        <v>301.43</v>
      </c>
      <c r="M23" s="68">
        <v>301.43</v>
      </c>
    </row>
    <row r="24" spans="1:13" x14ac:dyDescent="0.2">
      <c r="A24" s="18"/>
      <c r="B24" s="83" t="s">
        <v>14</v>
      </c>
      <c r="C24" s="82" t="s">
        <v>11</v>
      </c>
      <c r="D24" s="67" t="s">
        <v>12</v>
      </c>
      <c r="E24" s="66">
        <v>2072.89</v>
      </c>
      <c r="F24" s="65">
        <v>-1841.06</v>
      </c>
      <c r="G24" s="65">
        <v>224.95</v>
      </c>
      <c r="H24" s="65">
        <v>357.19</v>
      </c>
      <c r="I24" s="65">
        <v>1165.94</v>
      </c>
      <c r="J24" s="65">
        <v>768.5</v>
      </c>
      <c r="K24" s="65">
        <v>908.3900000000001</v>
      </c>
      <c r="L24" s="64">
        <v>3656.8</v>
      </c>
      <c r="M24" s="63">
        <v>3656.8</v>
      </c>
    </row>
    <row r="25" spans="1:13" x14ac:dyDescent="0.2">
      <c r="A25" s="18"/>
      <c r="B25" s="80"/>
      <c r="C25" s="79" t="s">
        <v>18</v>
      </c>
      <c r="D25" s="78"/>
      <c r="E25" s="77">
        <v>2072.89</v>
      </c>
      <c r="F25" s="76">
        <v>-1841.06</v>
      </c>
      <c r="G25" s="76">
        <v>224.95</v>
      </c>
      <c r="H25" s="76">
        <v>357.19</v>
      </c>
      <c r="I25" s="76">
        <v>1165.94</v>
      </c>
      <c r="J25" s="76">
        <v>768.5</v>
      </c>
      <c r="K25" s="76">
        <v>908.3900000000001</v>
      </c>
      <c r="L25" s="75">
        <v>3656.8</v>
      </c>
      <c r="M25" s="74">
        <v>3656.8</v>
      </c>
    </row>
    <row r="26" spans="1:13" x14ac:dyDescent="0.2">
      <c r="A26" s="18"/>
      <c r="B26" s="73" t="s">
        <v>20</v>
      </c>
      <c r="C26" s="72"/>
      <c r="D26" s="72"/>
      <c r="E26" s="71">
        <v>2072.89</v>
      </c>
      <c r="F26" s="70">
        <v>-1841.06</v>
      </c>
      <c r="G26" s="70">
        <v>224.95</v>
      </c>
      <c r="H26" s="70">
        <v>357.19</v>
      </c>
      <c r="I26" s="70">
        <v>1165.94</v>
      </c>
      <c r="J26" s="70">
        <v>768.5</v>
      </c>
      <c r="K26" s="70">
        <v>908.3900000000001</v>
      </c>
      <c r="L26" s="69">
        <v>3656.8</v>
      </c>
      <c r="M26" s="68">
        <v>3656.8</v>
      </c>
    </row>
    <row r="27" spans="1:13" x14ac:dyDescent="0.2">
      <c r="A27" s="135" t="s">
        <v>22</v>
      </c>
      <c r="B27" s="136"/>
      <c r="C27" s="136"/>
      <c r="D27" s="136"/>
      <c r="E27" s="138">
        <v>2126.2399999999998</v>
      </c>
      <c r="F27" s="139">
        <v>-1798.01</v>
      </c>
      <c r="G27" s="139">
        <v>333.87</v>
      </c>
      <c r="H27" s="139">
        <v>366.23</v>
      </c>
      <c r="I27" s="139">
        <v>1191.1200000000001</v>
      </c>
      <c r="J27" s="139">
        <v>794.54</v>
      </c>
      <c r="K27" s="139">
        <v>944.24000000000012</v>
      </c>
      <c r="L27" s="140">
        <v>3958.23</v>
      </c>
      <c r="M27" s="152">
        <v>3958.23</v>
      </c>
    </row>
    <row r="28" spans="1:13" x14ac:dyDescent="0.2">
      <c r="A28" s="67"/>
      <c r="B28" s="67"/>
      <c r="C28" s="67"/>
      <c r="D28" s="67"/>
      <c r="E28" s="66"/>
      <c r="F28" s="65"/>
      <c r="G28" s="65"/>
      <c r="H28" s="65"/>
      <c r="I28" s="65"/>
      <c r="J28" s="65"/>
      <c r="K28" s="65"/>
      <c r="L28" s="64"/>
      <c r="M28" s="63"/>
    </row>
    <row r="29" spans="1:13" x14ac:dyDescent="0.2">
      <c r="A29" s="84" t="s">
        <v>66</v>
      </c>
      <c r="B29" s="83" t="s">
        <v>67</v>
      </c>
      <c r="C29" s="82" t="s">
        <v>68</v>
      </c>
      <c r="D29" s="67" t="s">
        <v>70</v>
      </c>
      <c r="E29" s="66">
        <v>579.23</v>
      </c>
      <c r="F29" s="65">
        <v>-214.95</v>
      </c>
      <c r="G29" s="65">
        <v>65.38</v>
      </c>
      <c r="H29" s="65">
        <v>90.24</v>
      </c>
      <c r="I29" s="65">
        <v>208.1</v>
      </c>
      <c r="J29" s="65">
        <v>237.18</v>
      </c>
      <c r="K29" s="65">
        <v>213.9</v>
      </c>
      <c r="L29" s="64">
        <v>1179.0800000000002</v>
      </c>
      <c r="M29" s="63">
        <v>1179.0800000000002</v>
      </c>
    </row>
    <row r="30" spans="1:13" x14ac:dyDescent="0.2">
      <c r="A30" s="18"/>
      <c r="B30" s="80"/>
      <c r="C30" s="81"/>
      <c r="D30" s="6" t="s">
        <v>71</v>
      </c>
      <c r="E30" s="52">
        <v>2.7</v>
      </c>
      <c r="F30" s="53">
        <v>-1.97</v>
      </c>
      <c r="G30" s="53">
        <v>0.44</v>
      </c>
      <c r="H30" s="53">
        <v>0.48</v>
      </c>
      <c r="I30" s="53">
        <v>7.53</v>
      </c>
      <c r="J30" s="53">
        <v>11.49</v>
      </c>
      <c r="K30" s="53">
        <v>1.1399999999999999</v>
      </c>
      <c r="L30" s="11">
        <v>21.810000000000002</v>
      </c>
      <c r="M30" s="51">
        <v>21.810000000000002</v>
      </c>
    </row>
    <row r="31" spans="1:13" x14ac:dyDescent="0.2">
      <c r="A31" s="18"/>
      <c r="B31" s="80"/>
      <c r="C31" s="81"/>
      <c r="D31" s="6" t="s">
        <v>89</v>
      </c>
      <c r="E31" s="52"/>
      <c r="F31" s="53"/>
      <c r="G31" s="53">
        <v>9.0500000000000007</v>
      </c>
      <c r="H31" s="53">
        <v>3.55</v>
      </c>
      <c r="I31" s="53">
        <v>12.81</v>
      </c>
      <c r="J31" s="53">
        <v>6.97</v>
      </c>
      <c r="K31" s="53">
        <v>11.94</v>
      </c>
      <c r="L31" s="11">
        <v>44.32</v>
      </c>
      <c r="M31" s="51">
        <v>44.32</v>
      </c>
    </row>
    <row r="32" spans="1:13" x14ac:dyDescent="0.2">
      <c r="A32" s="18"/>
      <c r="B32" s="80"/>
      <c r="C32" s="81"/>
      <c r="D32" s="6" t="s">
        <v>72</v>
      </c>
      <c r="E32" s="52"/>
      <c r="F32" s="53">
        <v>64.87</v>
      </c>
      <c r="G32" s="53">
        <v>56.1</v>
      </c>
      <c r="H32" s="53"/>
      <c r="I32" s="53">
        <v>179.43</v>
      </c>
      <c r="J32" s="53">
        <v>189.27</v>
      </c>
      <c r="K32" s="53"/>
      <c r="L32" s="11">
        <v>489.66999999999996</v>
      </c>
      <c r="M32" s="51">
        <v>489.66999999999996</v>
      </c>
    </row>
    <row r="33" spans="1:19" x14ac:dyDescent="0.2">
      <c r="A33" s="18"/>
      <c r="B33" s="80"/>
      <c r="C33" s="79" t="s">
        <v>194</v>
      </c>
      <c r="D33" s="78"/>
      <c r="E33" s="77">
        <v>581.93000000000006</v>
      </c>
      <c r="F33" s="76">
        <v>-152.04999999999998</v>
      </c>
      <c r="G33" s="76">
        <v>130.97</v>
      </c>
      <c r="H33" s="76">
        <v>94.27</v>
      </c>
      <c r="I33" s="76">
        <v>407.87</v>
      </c>
      <c r="J33" s="76">
        <v>444.91</v>
      </c>
      <c r="K33" s="76">
        <v>226.98</v>
      </c>
      <c r="L33" s="75">
        <v>1734.88</v>
      </c>
      <c r="M33" s="74">
        <v>1734.88</v>
      </c>
    </row>
    <row r="34" spans="1:19" x14ac:dyDescent="0.2">
      <c r="A34" s="18"/>
      <c r="B34" s="73" t="s">
        <v>195</v>
      </c>
      <c r="C34" s="72"/>
      <c r="D34" s="72"/>
      <c r="E34" s="71">
        <v>581.93000000000006</v>
      </c>
      <c r="F34" s="70">
        <v>-152.04999999999998</v>
      </c>
      <c r="G34" s="70">
        <v>130.97</v>
      </c>
      <c r="H34" s="70">
        <v>94.27</v>
      </c>
      <c r="I34" s="70">
        <v>407.87</v>
      </c>
      <c r="J34" s="70">
        <v>444.91</v>
      </c>
      <c r="K34" s="70">
        <v>226.98</v>
      </c>
      <c r="L34" s="69">
        <v>1734.88</v>
      </c>
      <c r="M34" s="68">
        <v>1734.88</v>
      </c>
    </row>
    <row r="35" spans="1:19" x14ac:dyDescent="0.2">
      <c r="A35" s="135" t="s">
        <v>196</v>
      </c>
      <c r="B35" s="136"/>
      <c r="C35" s="136"/>
      <c r="D35" s="136"/>
      <c r="E35" s="138">
        <v>581.93000000000006</v>
      </c>
      <c r="F35" s="139">
        <v>-152.04999999999998</v>
      </c>
      <c r="G35" s="139">
        <v>130.97</v>
      </c>
      <c r="H35" s="139">
        <v>94.27</v>
      </c>
      <c r="I35" s="139">
        <v>407.87</v>
      </c>
      <c r="J35" s="139">
        <v>444.91</v>
      </c>
      <c r="K35" s="139">
        <v>226.98</v>
      </c>
      <c r="L35" s="140">
        <v>1734.88</v>
      </c>
      <c r="M35" s="152">
        <v>1734.88</v>
      </c>
    </row>
    <row r="36" spans="1:19" ht="13.5" thickBot="1" x14ac:dyDescent="0.25">
      <c r="A36" s="67"/>
      <c r="B36" s="67"/>
      <c r="C36" s="67"/>
      <c r="D36" s="67"/>
      <c r="E36" s="66"/>
      <c r="F36" s="65"/>
      <c r="G36" s="65"/>
      <c r="H36" s="65"/>
      <c r="I36" s="65"/>
      <c r="J36" s="65"/>
      <c r="K36" s="65"/>
      <c r="L36" s="64"/>
      <c r="M36" s="63"/>
    </row>
    <row r="37" spans="1:19" ht="13.5" thickBot="1" x14ac:dyDescent="0.25">
      <c r="A37" s="142" t="s">
        <v>17</v>
      </c>
      <c r="B37" s="143"/>
      <c r="C37" s="143"/>
      <c r="D37" s="143"/>
      <c r="E37" s="144">
        <v>10792.060000000001</v>
      </c>
      <c r="F37" s="145">
        <v>-8479.48</v>
      </c>
      <c r="G37" s="145">
        <v>1327.7699999999998</v>
      </c>
      <c r="H37" s="145">
        <v>1830.52</v>
      </c>
      <c r="I37" s="145">
        <v>5648.2100000000009</v>
      </c>
      <c r="J37" s="145">
        <v>5433.6</v>
      </c>
      <c r="K37" s="145">
        <v>6017.4900000000007</v>
      </c>
      <c r="L37" s="146">
        <v>22570.170000000002</v>
      </c>
      <c r="M37" s="155">
        <v>22570.170000000002</v>
      </c>
    </row>
    <row r="41" spans="1:19" x14ac:dyDescent="0.2">
      <c r="N41" s="6"/>
    </row>
    <row r="42" spans="1:19" x14ac:dyDescent="0.2">
      <c r="N42" s="6"/>
      <c r="R42" s="6"/>
      <c r="S42" s="6"/>
    </row>
    <row r="43" spans="1:19" x14ac:dyDescent="0.2">
      <c r="N43" s="6"/>
      <c r="R43" s="6"/>
      <c r="S43" s="6"/>
    </row>
    <row r="44" spans="1:19" x14ac:dyDescent="0.2">
      <c r="N44" s="6"/>
      <c r="R44" s="6"/>
      <c r="S44" s="6"/>
    </row>
    <row r="45" spans="1:19" x14ac:dyDescent="0.2">
      <c r="N45" s="6"/>
      <c r="R45" s="6"/>
      <c r="S45" s="6"/>
    </row>
  </sheetData>
  <pageMargins left="0.7" right="0.7" top="0.75" bottom="0.75" header="0.3" footer="0.3"/>
  <pageSetup scale="60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view="pageLayout" zoomScaleNormal="80" workbookViewId="0">
      <selection activeCell="H10" sqref="H10"/>
    </sheetView>
  </sheetViews>
  <sheetFormatPr defaultRowHeight="12.75" x14ac:dyDescent="0.2"/>
  <cols>
    <col min="1" max="1" width="15.7109375" customWidth="1"/>
    <col min="2" max="2" width="40.7109375" customWidth="1"/>
    <col min="3" max="3" width="25.7109375" customWidth="1"/>
    <col min="4" max="4" width="40.7109375" customWidth="1"/>
    <col min="5" max="5" width="6.85546875" bestFit="1" customWidth="1"/>
    <col min="6" max="6" width="8.7109375" customWidth="1"/>
    <col min="7" max="7" width="5.28515625" bestFit="1" customWidth="1"/>
    <col min="8" max="8" width="4.28515625" bestFit="1" customWidth="1"/>
    <col min="9" max="9" width="13.28515625" bestFit="1" customWidth="1"/>
    <col min="10" max="10" width="11.28515625" bestFit="1" customWidth="1"/>
  </cols>
  <sheetData>
    <row r="1" spans="1:19" x14ac:dyDescent="0.2">
      <c r="A1" s="1" t="s">
        <v>562</v>
      </c>
      <c r="B1" s="1" t="s">
        <v>561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574</v>
      </c>
      <c r="B2" t="s">
        <v>573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6">
        <v>2017</v>
      </c>
      <c r="F6" s="136"/>
      <c r="G6" s="136"/>
      <c r="H6" s="136"/>
      <c r="I6" s="134" t="s">
        <v>16</v>
      </c>
      <c r="J6" s="148" t="s">
        <v>17</v>
      </c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6</v>
      </c>
      <c r="F7" s="34">
        <v>7</v>
      </c>
      <c r="G7" s="34">
        <v>9</v>
      </c>
      <c r="H7" s="34">
        <v>10</v>
      </c>
      <c r="I7" s="16"/>
      <c r="J7" s="115"/>
    </row>
    <row r="8" spans="1:19" x14ac:dyDescent="0.2">
      <c r="A8" s="116" t="s">
        <v>9</v>
      </c>
      <c r="B8" s="83" t="s">
        <v>34</v>
      </c>
      <c r="C8" s="82" t="s">
        <v>35</v>
      </c>
      <c r="D8" s="67" t="s">
        <v>34</v>
      </c>
      <c r="E8" s="66">
        <v>-0.01</v>
      </c>
      <c r="F8" s="65">
        <v>-0.01</v>
      </c>
      <c r="G8" s="65"/>
      <c r="H8" s="65"/>
      <c r="I8" s="64">
        <v>-0.02</v>
      </c>
      <c r="J8" s="117">
        <v>-0.02</v>
      </c>
    </row>
    <row r="9" spans="1:19" x14ac:dyDescent="0.2">
      <c r="A9" s="118"/>
      <c r="B9" s="80"/>
      <c r="C9" s="79" t="s">
        <v>145</v>
      </c>
      <c r="D9" s="78"/>
      <c r="E9" s="77">
        <v>-0.01</v>
      </c>
      <c r="F9" s="76">
        <v>-0.01</v>
      </c>
      <c r="G9" s="76"/>
      <c r="H9" s="76"/>
      <c r="I9" s="75">
        <v>-0.02</v>
      </c>
      <c r="J9" s="119">
        <v>-0.02</v>
      </c>
    </row>
    <row r="10" spans="1:19" x14ac:dyDescent="0.2">
      <c r="A10" s="118"/>
      <c r="B10" s="73" t="s">
        <v>146</v>
      </c>
      <c r="C10" s="72"/>
      <c r="D10" s="72"/>
      <c r="E10" s="71">
        <v>-0.01</v>
      </c>
      <c r="F10" s="70">
        <v>-0.01</v>
      </c>
      <c r="G10" s="70"/>
      <c r="H10" s="70"/>
      <c r="I10" s="69">
        <v>-0.02</v>
      </c>
      <c r="J10" s="120">
        <v>-0.02</v>
      </c>
    </row>
    <row r="11" spans="1:19" x14ac:dyDescent="0.2">
      <c r="A11" s="118"/>
      <c r="B11" s="83" t="s">
        <v>14</v>
      </c>
      <c r="C11" s="82" t="s">
        <v>11</v>
      </c>
      <c r="D11" s="67" t="s">
        <v>12</v>
      </c>
      <c r="E11" s="66">
        <v>7.3</v>
      </c>
      <c r="F11" s="65">
        <v>-7.3</v>
      </c>
      <c r="G11" s="65"/>
      <c r="H11" s="65"/>
      <c r="I11" s="64">
        <v>0</v>
      </c>
      <c r="J11" s="117">
        <v>0</v>
      </c>
    </row>
    <row r="12" spans="1:19" x14ac:dyDescent="0.2">
      <c r="A12" s="118"/>
      <c r="B12" s="80"/>
      <c r="C12" s="79" t="s">
        <v>18</v>
      </c>
      <c r="D12" s="78"/>
      <c r="E12" s="77">
        <v>7.3</v>
      </c>
      <c r="F12" s="76">
        <v>-7.3</v>
      </c>
      <c r="G12" s="76"/>
      <c r="H12" s="76"/>
      <c r="I12" s="75">
        <v>0</v>
      </c>
      <c r="J12" s="119">
        <v>0</v>
      </c>
    </row>
    <row r="13" spans="1:19" x14ac:dyDescent="0.2">
      <c r="A13" s="118"/>
      <c r="B13" s="73" t="s">
        <v>20</v>
      </c>
      <c r="C13" s="72"/>
      <c r="D13" s="72"/>
      <c r="E13" s="71">
        <v>7.3</v>
      </c>
      <c r="F13" s="70">
        <v>-7.3</v>
      </c>
      <c r="G13" s="70"/>
      <c r="H13" s="70"/>
      <c r="I13" s="69">
        <v>0</v>
      </c>
      <c r="J13" s="120">
        <v>0</v>
      </c>
    </row>
    <row r="14" spans="1:19" x14ac:dyDescent="0.2">
      <c r="A14" s="118"/>
      <c r="B14" s="83" t="s">
        <v>77</v>
      </c>
      <c r="C14" s="82" t="s">
        <v>11</v>
      </c>
      <c r="D14" s="67" t="s">
        <v>12</v>
      </c>
      <c r="E14" s="66">
        <v>220.4</v>
      </c>
      <c r="F14" s="65"/>
      <c r="G14" s="65"/>
      <c r="H14" s="65"/>
      <c r="I14" s="64">
        <v>220.4</v>
      </c>
      <c r="J14" s="117">
        <v>220.4</v>
      </c>
    </row>
    <row r="15" spans="1:19" x14ac:dyDescent="0.2">
      <c r="A15" s="118"/>
      <c r="B15" s="80"/>
      <c r="C15" s="79" t="s">
        <v>18</v>
      </c>
      <c r="D15" s="78"/>
      <c r="E15" s="77">
        <v>220.4</v>
      </c>
      <c r="F15" s="76"/>
      <c r="G15" s="76"/>
      <c r="H15" s="76"/>
      <c r="I15" s="75">
        <v>220.4</v>
      </c>
      <c r="J15" s="119">
        <v>220.4</v>
      </c>
    </row>
    <row r="16" spans="1:19" x14ac:dyDescent="0.2">
      <c r="A16" s="118"/>
      <c r="B16" s="73" t="s">
        <v>153</v>
      </c>
      <c r="C16" s="72"/>
      <c r="D16" s="72"/>
      <c r="E16" s="71">
        <v>220.4</v>
      </c>
      <c r="F16" s="70"/>
      <c r="G16" s="70"/>
      <c r="H16" s="70"/>
      <c r="I16" s="69">
        <v>220.4</v>
      </c>
      <c r="J16" s="120">
        <v>220.4</v>
      </c>
    </row>
    <row r="17" spans="1:10" x14ac:dyDescent="0.2">
      <c r="A17" s="118"/>
      <c r="B17" s="83" t="s">
        <v>42</v>
      </c>
      <c r="C17" s="82" t="s">
        <v>42</v>
      </c>
      <c r="D17" s="67" t="s">
        <v>42</v>
      </c>
      <c r="E17" s="66">
        <v>684</v>
      </c>
      <c r="F17" s="65">
        <v>-684</v>
      </c>
      <c r="G17" s="65"/>
      <c r="H17" s="65"/>
      <c r="I17" s="64">
        <v>0</v>
      </c>
      <c r="J17" s="117">
        <v>0</v>
      </c>
    </row>
    <row r="18" spans="1:10" x14ac:dyDescent="0.2">
      <c r="A18" s="118"/>
      <c r="B18" s="80"/>
      <c r="C18" s="79" t="s">
        <v>154</v>
      </c>
      <c r="D18" s="78"/>
      <c r="E18" s="77">
        <v>684</v>
      </c>
      <c r="F18" s="76">
        <v>-684</v>
      </c>
      <c r="G18" s="76"/>
      <c r="H18" s="76"/>
      <c r="I18" s="75">
        <v>0</v>
      </c>
      <c r="J18" s="119">
        <v>0</v>
      </c>
    </row>
    <row r="19" spans="1:10" x14ac:dyDescent="0.2">
      <c r="A19" s="118"/>
      <c r="B19" s="73" t="s">
        <v>154</v>
      </c>
      <c r="C19" s="72"/>
      <c r="D19" s="72"/>
      <c r="E19" s="71">
        <v>684</v>
      </c>
      <c r="F19" s="70">
        <v>-684</v>
      </c>
      <c r="G19" s="70"/>
      <c r="H19" s="70"/>
      <c r="I19" s="69">
        <v>0</v>
      </c>
      <c r="J19" s="120">
        <v>0</v>
      </c>
    </row>
    <row r="20" spans="1:10" x14ac:dyDescent="0.2">
      <c r="A20" s="137" t="s">
        <v>21</v>
      </c>
      <c r="B20" s="136"/>
      <c r="C20" s="136"/>
      <c r="D20" s="136"/>
      <c r="E20" s="138">
        <v>911.69</v>
      </c>
      <c r="F20" s="139">
        <v>-691.31</v>
      </c>
      <c r="G20" s="139"/>
      <c r="H20" s="139"/>
      <c r="I20" s="140">
        <v>220.38</v>
      </c>
      <c r="J20" s="141">
        <v>220.38</v>
      </c>
    </row>
    <row r="21" spans="1:10" x14ac:dyDescent="0.2">
      <c r="A21" s="121"/>
      <c r="B21" s="67"/>
      <c r="C21" s="67"/>
      <c r="D21" s="67"/>
      <c r="E21" s="66"/>
      <c r="F21" s="65"/>
      <c r="G21" s="65"/>
      <c r="H21" s="65"/>
      <c r="I21" s="64"/>
      <c r="J21" s="117"/>
    </row>
    <row r="22" spans="1:10" x14ac:dyDescent="0.2">
      <c r="A22" s="116" t="s">
        <v>54</v>
      </c>
      <c r="B22" s="83" t="s">
        <v>43</v>
      </c>
      <c r="C22" s="82" t="s">
        <v>11</v>
      </c>
      <c r="D22" s="67" t="s">
        <v>12</v>
      </c>
      <c r="E22" s="66">
        <v>1219.6100000000001</v>
      </c>
      <c r="F22" s="65"/>
      <c r="G22" s="65"/>
      <c r="H22" s="65"/>
      <c r="I22" s="64">
        <v>1219.6100000000001</v>
      </c>
      <c r="J22" s="117">
        <v>1219.6100000000001</v>
      </c>
    </row>
    <row r="23" spans="1:10" x14ac:dyDescent="0.2">
      <c r="A23" s="118"/>
      <c r="B23" s="80"/>
      <c r="C23" s="79" t="s">
        <v>18</v>
      </c>
      <c r="D23" s="78"/>
      <c r="E23" s="77">
        <v>1219.6100000000001</v>
      </c>
      <c r="F23" s="76"/>
      <c r="G23" s="76"/>
      <c r="H23" s="76"/>
      <c r="I23" s="75">
        <v>1219.6100000000001</v>
      </c>
      <c r="J23" s="119">
        <v>1219.6100000000001</v>
      </c>
    </row>
    <row r="24" spans="1:10" x14ac:dyDescent="0.2">
      <c r="A24" s="118"/>
      <c r="B24" s="73" t="s">
        <v>156</v>
      </c>
      <c r="C24" s="72"/>
      <c r="D24" s="72"/>
      <c r="E24" s="71">
        <v>1219.6100000000001</v>
      </c>
      <c r="F24" s="70"/>
      <c r="G24" s="70"/>
      <c r="H24" s="70"/>
      <c r="I24" s="69">
        <v>1219.6100000000001</v>
      </c>
      <c r="J24" s="120">
        <v>1219.6100000000001</v>
      </c>
    </row>
    <row r="25" spans="1:10" x14ac:dyDescent="0.2">
      <c r="A25" s="137" t="s">
        <v>191</v>
      </c>
      <c r="B25" s="136"/>
      <c r="C25" s="136"/>
      <c r="D25" s="136"/>
      <c r="E25" s="138">
        <v>1219.6100000000001</v>
      </c>
      <c r="F25" s="139"/>
      <c r="G25" s="139"/>
      <c r="H25" s="139"/>
      <c r="I25" s="140">
        <v>1219.6100000000001</v>
      </c>
      <c r="J25" s="141">
        <v>1219.6100000000001</v>
      </c>
    </row>
    <row r="26" spans="1:10" x14ac:dyDescent="0.2">
      <c r="A26" s="121"/>
      <c r="B26" s="67"/>
      <c r="C26" s="67"/>
      <c r="D26" s="67"/>
      <c r="E26" s="66"/>
      <c r="F26" s="65"/>
      <c r="G26" s="65"/>
      <c r="H26" s="65"/>
      <c r="I26" s="64"/>
      <c r="J26" s="117"/>
    </row>
    <row r="27" spans="1:10" x14ac:dyDescent="0.2">
      <c r="A27" s="116" t="s">
        <v>15</v>
      </c>
      <c r="B27" s="83" t="s">
        <v>56</v>
      </c>
      <c r="C27" s="82" t="s">
        <v>57</v>
      </c>
      <c r="D27" s="67" t="s">
        <v>58</v>
      </c>
      <c r="E27" s="66"/>
      <c r="F27" s="65"/>
      <c r="G27" s="65">
        <v>119.46000000000002</v>
      </c>
      <c r="H27" s="65">
        <v>56.22</v>
      </c>
      <c r="I27" s="64">
        <v>175.68</v>
      </c>
      <c r="J27" s="117">
        <v>175.68</v>
      </c>
    </row>
    <row r="28" spans="1:10" x14ac:dyDescent="0.2">
      <c r="A28" s="118"/>
      <c r="B28" s="80"/>
      <c r="C28" s="79" t="s">
        <v>192</v>
      </c>
      <c r="D28" s="78"/>
      <c r="E28" s="77"/>
      <c r="F28" s="76"/>
      <c r="G28" s="76">
        <v>119.46000000000002</v>
      </c>
      <c r="H28" s="76">
        <v>56.22</v>
      </c>
      <c r="I28" s="75">
        <v>175.68</v>
      </c>
      <c r="J28" s="119">
        <v>175.68</v>
      </c>
    </row>
    <row r="29" spans="1:10" x14ac:dyDescent="0.2">
      <c r="A29" s="118"/>
      <c r="B29" s="73" t="s">
        <v>193</v>
      </c>
      <c r="C29" s="72"/>
      <c r="D29" s="72"/>
      <c r="E29" s="71"/>
      <c r="F29" s="70"/>
      <c r="G29" s="70">
        <v>119.46000000000002</v>
      </c>
      <c r="H29" s="70">
        <v>56.22</v>
      </c>
      <c r="I29" s="69">
        <v>175.68</v>
      </c>
      <c r="J29" s="120">
        <v>175.68</v>
      </c>
    </row>
    <row r="30" spans="1:10" x14ac:dyDescent="0.2">
      <c r="A30" s="118"/>
      <c r="B30" s="83" t="s">
        <v>14</v>
      </c>
      <c r="C30" s="82" t="s">
        <v>11</v>
      </c>
      <c r="D30" s="67" t="s">
        <v>12</v>
      </c>
      <c r="E30" s="66">
        <v>388.67</v>
      </c>
      <c r="F30" s="65">
        <v>-3.5000000000000004</v>
      </c>
      <c r="G30" s="65"/>
      <c r="H30" s="65"/>
      <c r="I30" s="64">
        <v>385.17</v>
      </c>
      <c r="J30" s="117">
        <v>385.17</v>
      </c>
    </row>
    <row r="31" spans="1:10" x14ac:dyDescent="0.2">
      <c r="A31" s="118"/>
      <c r="B31" s="80"/>
      <c r="C31" s="79" t="s">
        <v>18</v>
      </c>
      <c r="D31" s="78"/>
      <c r="E31" s="77">
        <v>388.67</v>
      </c>
      <c r="F31" s="76">
        <v>-3.5000000000000004</v>
      </c>
      <c r="G31" s="76"/>
      <c r="H31" s="76"/>
      <c r="I31" s="75">
        <v>385.17</v>
      </c>
      <c r="J31" s="119">
        <v>385.17</v>
      </c>
    </row>
    <row r="32" spans="1:10" x14ac:dyDescent="0.2">
      <c r="A32" s="118"/>
      <c r="B32" s="73" t="s">
        <v>20</v>
      </c>
      <c r="C32" s="72"/>
      <c r="D32" s="72"/>
      <c r="E32" s="71">
        <v>388.67</v>
      </c>
      <c r="F32" s="70">
        <v>-3.5000000000000004</v>
      </c>
      <c r="G32" s="70"/>
      <c r="H32" s="70"/>
      <c r="I32" s="69">
        <v>385.17</v>
      </c>
      <c r="J32" s="120">
        <v>385.17</v>
      </c>
    </row>
    <row r="33" spans="1:10" x14ac:dyDescent="0.2">
      <c r="A33" s="137" t="s">
        <v>22</v>
      </c>
      <c r="B33" s="136"/>
      <c r="C33" s="136"/>
      <c r="D33" s="136"/>
      <c r="E33" s="138">
        <v>388.67</v>
      </c>
      <c r="F33" s="139">
        <v>-3.5000000000000004</v>
      </c>
      <c r="G33" s="139">
        <v>119.46000000000002</v>
      </c>
      <c r="H33" s="139">
        <v>56.22</v>
      </c>
      <c r="I33" s="140">
        <v>560.85</v>
      </c>
      <c r="J33" s="141">
        <v>560.85</v>
      </c>
    </row>
    <row r="34" spans="1:10" x14ac:dyDescent="0.2">
      <c r="A34" s="121"/>
      <c r="B34" s="67"/>
      <c r="C34" s="67"/>
      <c r="D34" s="67"/>
      <c r="E34" s="66"/>
      <c r="F34" s="65"/>
      <c r="G34" s="65"/>
      <c r="H34" s="65"/>
      <c r="I34" s="64"/>
      <c r="J34" s="117"/>
    </row>
    <row r="35" spans="1:10" x14ac:dyDescent="0.2">
      <c r="A35" s="116" t="s">
        <v>66</v>
      </c>
      <c r="B35" s="83" t="s">
        <v>67</v>
      </c>
      <c r="C35" s="82" t="s">
        <v>68</v>
      </c>
      <c r="D35" s="67" t="s">
        <v>70</v>
      </c>
      <c r="E35" s="66">
        <v>78.900000000000006</v>
      </c>
      <c r="F35" s="65">
        <v>-0.56999999999999995</v>
      </c>
      <c r="G35" s="65">
        <v>5.68</v>
      </c>
      <c r="H35" s="65">
        <v>2.08</v>
      </c>
      <c r="I35" s="64">
        <v>86.090000000000018</v>
      </c>
      <c r="J35" s="117">
        <v>86.090000000000018</v>
      </c>
    </row>
    <row r="36" spans="1:10" x14ac:dyDescent="0.2">
      <c r="A36" s="118"/>
      <c r="B36" s="80"/>
      <c r="C36" s="81"/>
      <c r="D36" s="6" t="s">
        <v>71</v>
      </c>
      <c r="E36" s="52">
        <v>2.54</v>
      </c>
      <c r="F36" s="53">
        <v>-0.01</v>
      </c>
      <c r="G36" s="53">
        <v>1.32</v>
      </c>
      <c r="H36" s="53">
        <v>7.0000000000000007E-2</v>
      </c>
      <c r="I36" s="11">
        <v>3.9200000000000004</v>
      </c>
      <c r="J36" s="122">
        <v>3.9200000000000004</v>
      </c>
    </row>
    <row r="37" spans="1:10" x14ac:dyDescent="0.2">
      <c r="A37" s="118"/>
      <c r="B37" s="80"/>
      <c r="C37" s="81"/>
      <c r="D37" s="6" t="s">
        <v>89</v>
      </c>
      <c r="E37" s="52">
        <v>4.6199999999999992</v>
      </c>
      <c r="F37" s="53">
        <v>-0.02</v>
      </c>
      <c r="G37" s="53">
        <v>0.17</v>
      </c>
      <c r="H37" s="53">
        <v>0.12</v>
      </c>
      <c r="I37" s="11">
        <v>4.8899999999999997</v>
      </c>
      <c r="J37" s="122">
        <v>4.8899999999999997</v>
      </c>
    </row>
    <row r="38" spans="1:10" x14ac:dyDescent="0.2">
      <c r="A38" s="118"/>
      <c r="B38" s="80"/>
      <c r="C38" s="81"/>
      <c r="D38" s="6" t="s">
        <v>72</v>
      </c>
      <c r="E38" s="52">
        <v>1410.1</v>
      </c>
      <c r="F38" s="53">
        <v>-9.23</v>
      </c>
      <c r="G38" s="53">
        <v>69.41</v>
      </c>
      <c r="H38" s="53">
        <v>30.17</v>
      </c>
      <c r="I38" s="11">
        <v>1500.45</v>
      </c>
      <c r="J38" s="122">
        <v>1500.45</v>
      </c>
    </row>
    <row r="39" spans="1:10" x14ac:dyDescent="0.2">
      <c r="A39" s="118"/>
      <c r="B39" s="80"/>
      <c r="C39" s="79" t="s">
        <v>194</v>
      </c>
      <c r="D39" s="78"/>
      <c r="E39" s="77">
        <v>1496.1599999999999</v>
      </c>
      <c r="F39" s="76">
        <v>-9.83</v>
      </c>
      <c r="G39" s="76">
        <v>76.58</v>
      </c>
      <c r="H39" s="76">
        <v>32.440000000000005</v>
      </c>
      <c r="I39" s="75">
        <v>1595.3500000000001</v>
      </c>
      <c r="J39" s="119">
        <v>1595.3500000000001</v>
      </c>
    </row>
    <row r="40" spans="1:10" x14ac:dyDescent="0.2">
      <c r="A40" s="118"/>
      <c r="B40" s="73" t="s">
        <v>195</v>
      </c>
      <c r="C40" s="72"/>
      <c r="D40" s="72"/>
      <c r="E40" s="71">
        <v>1496.1599999999999</v>
      </c>
      <c r="F40" s="70">
        <v>-9.83</v>
      </c>
      <c r="G40" s="70">
        <v>76.58</v>
      </c>
      <c r="H40" s="70">
        <v>32.440000000000005</v>
      </c>
      <c r="I40" s="69">
        <v>1595.3500000000001</v>
      </c>
      <c r="J40" s="120">
        <v>1595.3500000000001</v>
      </c>
    </row>
    <row r="41" spans="1:10" x14ac:dyDescent="0.2">
      <c r="A41" s="137" t="s">
        <v>196</v>
      </c>
      <c r="B41" s="136"/>
      <c r="C41" s="136"/>
      <c r="D41" s="136"/>
      <c r="E41" s="138">
        <v>1496.1599999999999</v>
      </c>
      <c r="F41" s="139">
        <v>-9.83</v>
      </c>
      <c r="G41" s="139">
        <v>76.58</v>
      </c>
      <c r="H41" s="139">
        <v>32.440000000000005</v>
      </c>
      <c r="I41" s="140">
        <v>1595.3500000000001</v>
      </c>
      <c r="J41" s="141">
        <v>1595.3500000000001</v>
      </c>
    </row>
    <row r="42" spans="1:10" ht="13.5" thickBot="1" x14ac:dyDescent="0.25">
      <c r="A42" s="121"/>
      <c r="B42" s="67"/>
      <c r="C42" s="67"/>
      <c r="D42" s="67"/>
      <c r="E42" s="66"/>
      <c r="F42" s="65"/>
      <c r="G42" s="65"/>
      <c r="H42" s="65"/>
      <c r="I42" s="64"/>
      <c r="J42" s="117"/>
    </row>
    <row r="43" spans="1:10" ht="13.5" thickBot="1" x14ac:dyDescent="0.25">
      <c r="A43" s="142" t="s">
        <v>17</v>
      </c>
      <c r="B43" s="143"/>
      <c r="C43" s="143"/>
      <c r="D43" s="143"/>
      <c r="E43" s="144">
        <v>4016.13</v>
      </c>
      <c r="F43" s="145">
        <v>-704.64</v>
      </c>
      <c r="G43" s="145">
        <v>196.04000000000002</v>
      </c>
      <c r="H43" s="145">
        <v>88.66</v>
      </c>
      <c r="I43" s="146">
        <v>3596.1900000000005</v>
      </c>
      <c r="J43" s="149">
        <v>3596.1900000000005</v>
      </c>
    </row>
    <row r="49" spans="18:19" x14ac:dyDescent="0.2">
      <c r="R49" s="6"/>
      <c r="S49" s="6"/>
    </row>
    <row r="50" spans="18:19" x14ac:dyDescent="0.2">
      <c r="R50" s="6"/>
      <c r="S50" s="6"/>
    </row>
    <row r="51" spans="18:19" x14ac:dyDescent="0.2">
      <c r="R51" s="6"/>
      <c r="S51" s="6"/>
    </row>
    <row r="52" spans="18:19" x14ac:dyDescent="0.2">
      <c r="R52" s="6"/>
      <c r="S52" s="6"/>
    </row>
  </sheetData>
  <pageMargins left="0.7" right="0.7" top="0.75" bottom="0.75" header="0.3" footer="0.3"/>
  <pageSetup scale="70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3"/>
  <sheetViews>
    <sheetView zoomScaleNormal="100" workbookViewId="0">
      <selection activeCell="C2" sqref="C2"/>
    </sheetView>
  </sheetViews>
  <sheetFormatPr defaultRowHeight="12.75" x14ac:dyDescent="0.2"/>
  <cols>
    <col min="1" max="1" width="51.28515625" bestFit="1" customWidth="1"/>
    <col min="2" max="2" width="13.140625" bestFit="1" customWidth="1"/>
    <col min="3" max="3" width="11.28515625" bestFit="1" customWidth="1"/>
    <col min="4" max="4" width="16.140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486</v>
      </c>
      <c r="B2" s="5">
        <v>7156339.729999993</v>
      </c>
      <c r="C2" s="5" t="s">
        <v>491</v>
      </c>
      <c r="D2" s="5" t="s">
        <v>490</v>
      </c>
      <c r="E2" s="5"/>
      <c r="F2" s="5"/>
    </row>
    <row r="3" spans="1:6" x14ac:dyDescent="0.2">
      <c r="B3" s="5"/>
      <c r="C3" s="5"/>
      <c r="D3" s="5"/>
      <c r="E3" s="5"/>
      <c r="F3" s="5"/>
    </row>
  </sheetData>
  <hyperlinks>
    <hyperlink ref="A2" location="'800218645'!A1" display="800218645- FIP-I:TRTP 8-8:MIRA LOMA-VINCENT 500KV T"/>
  </hyperlinks>
  <pageMargins left="0.7" right="0.7" top="1" bottom="0.75" header="0.3" footer="0.3"/>
  <pageSetup orientation="landscape" r:id="rId1"/>
  <headerFooter>
    <oddHeader>&amp;R&amp;8TO2019 Draft Annual Update
Attachment 4
WP-Schedule 10-Recorded CWIP Expenditures 2017
Page &amp;P of &amp;N</oddHeader>
  </headerFooter>
  <customProperties>
    <customPr name="_pios_id" r:id="rId2"/>
  </customPropertie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8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7.28515625" customWidth="1"/>
    <col min="2" max="2" width="24.85546875" customWidth="1"/>
    <col min="3" max="3" width="17.5703125" customWidth="1"/>
    <col min="4" max="4" width="33.140625" customWidth="1"/>
    <col min="5" max="5" width="8.42578125" customWidth="1"/>
    <col min="6" max="6" width="10" customWidth="1"/>
    <col min="7" max="8" width="9.42578125" customWidth="1"/>
    <col min="9" max="9" width="11.28515625" customWidth="1"/>
    <col min="10" max="10" width="9.7109375" customWidth="1"/>
    <col min="11" max="11" width="10" customWidth="1"/>
    <col min="12" max="13" width="9.5703125" customWidth="1"/>
    <col min="14" max="14" width="10.85546875" customWidth="1"/>
    <col min="15" max="15" width="10.42578125" customWidth="1"/>
    <col min="16" max="16" width="9.5703125" customWidth="1"/>
    <col min="17" max="17" width="11" customWidth="1"/>
    <col min="18" max="18" width="11.28515625" bestFit="1" customWidth="1"/>
  </cols>
  <sheetData>
    <row r="1" spans="1:19" x14ac:dyDescent="0.2">
      <c r="A1" s="1" t="s">
        <v>489</v>
      </c>
      <c r="B1" s="1" t="s">
        <v>488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487</v>
      </c>
      <c r="B2" t="s">
        <v>486</v>
      </c>
    </row>
    <row r="3" spans="1:19" x14ac:dyDescent="0.2">
      <c r="S3" s="62"/>
    </row>
    <row r="4" spans="1:19" x14ac:dyDescent="0.2"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x14ac:dyDescent="0.2">
      <c r="A8" s="84" t="s">
        <v>129</v>
      </c>
      <c r="B8" s="83" t="s">
        <v>130</v>
      </c>
      <c r="C8" s="82" t="s">
        <v>131</v>
      </c>
      <c r="D8" s="67" t="s">
        <v>130</v>
      </c>
      <c r="E8" s="66"/>
      <c r="F8" s="65"/>
      <c r="G8" s="65"/>
      <c r="H8" s="65"/>
      <c r="I8" s="65"/>
      <c r="J8" s="65"/>
      <c r="K8" s="65"/>
      <c r="L8" s="65"/>
      <c r="M8" s="65"/>
      <c r="N8" s="65"/>
      <c r="O8" s="65">
        <v>-135317.98000000001</v>
      </c>
      <c r="P8" s="65"/>
      <c r="Q8" s="64">
        <v>-135317.98000000001</v>
      </c>
      <c r="R8" s="63">
        <v>-135317.98000000001</v>
      </c>
    </row>
    <row r="9" spans="1:19" x14ac:dyDescent="0.2">
      <c r="A9" s="18"/>
      <c r="B9" s="80"/>
      <c r="C9" s="79" t="s">
        <v>142</v>
      </c>
      <c r="D9" s="78"/>
      <c r="E9" s="77"/>
      <c r="F9" s="76"/>
      <c r="G9" s="76"/>
      <c r="H9" s="76"/>
      <c r="I9" s="76"/>
      <c r="J9" s="76"/>
      <c r="K9" s="76"/>
      <c r="L9" s="76"/>
      <c r="M9" s="76"/>
      <c r="N9" s="76"/>
      <c r="O9" s="76">
        <v>-135317.98000000001</v>
      </c>
      <c r="P9" s="76"/>
      <c r="Q9" s="75">
        <v>-135317.98000000001</v>
      </c>
      <c r="R9" s="74">
        <v>-135317.98000000001</v>
      </c>
    </row>
    <row r="10" spans="1:19" x14ac:dyDescent="0.2">
      <c r="A10" s="18"/>
      <c r="B10" s="73" t="s">
        <v>143</v>
      </c>
      <c r="C10" s="72"/>
      <c r="D10" s="72"/>
      <c r="E10" s="71"/>
      <c r="F10" s="70"/>
      <c r="G10" s="70"/>
      <c r="H10" s="70"/>
      <c r="I10" s="70"/>
      <c r="J10" s="70"/>
      <c r="K10" s="70"/>
      <c r="L10" s="70"/>
      <c r="M10" s="70"/>
      <c r="N10" s="70"/>
      <c r="O10" s="70">
        <v>-135317.98000000001</v>
      </c>
      <c r="P10" s="70"/>
      <c r="Q10" s="69">
        <v>-135317.98000000001</v>
      </c>
      <c r="R10" s="68">
        <v>-135317.98000000001</v>
      </c>
    </row>
    <row r="11" spans="1:19" x14ac:dyDescent="0.2">
      <c r="A11" s="135" t="s">
        <v>144</v>
      </c>
      <c r="B11" s="136"/>
      <c r="C11" s="136"/>
      <c r="D11" s="136"/>
      <c r="E11" s="138"/>
      <c r="F11" s="139"/>
      <c r="G11" s="139"/>
      <c r="H11" s="139"/>
      <c r="I11" s="139"/>
      <c r="J11" s="139"/>
      <c r="K11" s="139"/>
      <c r="L11" s="139"/>
      <c r="M11" s="139"/>
      <c r="N11" s="139"/>
      <c r="O11" s="139">
        <v>-135317.98000000001</v>
      </c>
      <c r="P11" s="139"/>
      <c r="Q11" s="140">
        <v>-135317.98000000001</v>
      </c>
      <c r="R11" s="152">
        <v>-135317.98000000001</v>
      </c>
    </row>
    <row r="12" spans="1:19" x14ac:dyDescent="0.2">
      <c r="A12" s="67"/>
      <c r="B12" s="67"/>
      <c r="C12" s="67"/>
      <c r="D12" s="67"/>
      <c r="E12" s="66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4"/>
      <c r="R12" s="63"/>
    </row>
    <row r="13" spans="1:19" x14ac:dyDescent="0.2">
      <c r="A13" s="84" t="s">
        <v>9</v>
      </c>
      <c r="B13" s="83" t="s">
        <v>296</v>
      </c>
      <c r="C13" s="82" t="s">
        <v>11</v>
      </c>
      <c r="D13" s="67" t="s">
        <v>12</v>
      </c>
      <c r="E13" s="66">
        <v>2237.2399999999993</v>
      </c>
      <c r="F13" s="65">
        <v>2315.9299999999994</v>
      </c>
      <c r="G13" s="65">
        <v>2869.3799999999992</v>
      </c>
      <c r="H13" s="65">
        <v>2237.16</v>
      </c>
      <c r="I13" s="65">
        <v>2350.9000000000005</v>
      </c>
      <c r="J13" s="65">
        <v>3068.780000000002</v>
      </c>
      <c r="K13" s="65">
        <v>1595.7800000000002</v>
      </c>
      <c r="L13" s="65">
        <v>2475.2300000000005</v>
      </c>
      <c r="M13" s="65">
        <v>3796.6300000000015</v>
      </c>
      <c r="N13" s="65">
        <v>1408.8300000000008</v>
      </c>
      <c r="O13" s="65">
        <v>1581.8500000000001</v>
      </c>
      <c r="P13" s="65">
        <v>2635.1900000000014</v>
      </c>
      <c r="Q13" s="64">
        <v>28572.9</v>
      </c>
      <c r="R13" s="63">
        <v>28572.9</v>
      </c>
    </row>
    <row r="14" spans="1:19" x14ac:dyDescent="0.2">
      <c r="A14" s="18"/>
      <c r="B14" s="80"/>
      <c r="C14" s="79" t="s">
        <v>18</v>
      </c>
      <c r="D14" s="78"/>
      <c r="E14" s="77">
        <v>2237.2399999999993</v>
      </c>
      <c r="F14" s="76">
        <v>2315.9299999999994</v>
      </c>
      <c r="G14" s="76">
        <v>2869.3799999999992</v>
      </c>
      <c r="H14" s="76">
        <v>2237.16</v>
      </c>
      <c r="I14" s="76">
        <v>2350.9000000000005</v>
      </c>
      <c r="J14" s="76">
        <v>3068.780000000002</v>
      </c>
      <c r="K14" s="76">
        <v>1595.7800000000002</v>
      </c>
      <c r="L14" s="76">
        <v>2475.2300000000005</v>
      </c>
      <c r="M14" s="76">
        <v>3796.6300000000015</v>
      </c>
      <c r="N14" s="76">
        <v>1408.8300000000008</v>
      </c>
      <c r="O14" s="76">
        <v>1581.8500000000001</v>
      </c>
      <c r="P14" s="76">
        <v>2635.1900000000014</v>
      </c>
      <c r="Q14" s="75">
        <v>28572.9</v>
      </c>
      <c r="R14" s="74">
        <v>28572.9</v>
      </c>
    </row>
    <row r="15" spans="1:19" x14ac:dyDescent="0.2">
      <c r="A15" s="18"/>
      <c r="B15" s="73" t="s">
        <v>295</v>
      </c>
      <c r="C15" s="72"/>
      <c r="D15" s="72"/>
      <c r="E15" s="71">
        <v>2237.2399999999993</v>
      </c>
      <c r="F15" s="70">
        <v>2315.9299999999994</v>
      </c>
      <c r="G15" s="70">
        <v>2869.3799999999992</v>
      </c>
      <c r="H15" s="70">
        <v>2237.16</v>
      </c>
      <c r="I15" s="70">
        <v>2350.9000000000005</v>
      </c>
      <c r="J15" s="70">
        <v>3068.780000000002</v>
      </c>
      <c r="K15" s="70">
        <v>1595.7800000000002</v>
      </c>
      <c r="L15" s="70">
        <v>2475.2300000000005</v>
      </c>
      <c r="M15" s="70">
        <v>3796.6300000000015</v>
      </c>
      <c r="N15" s="70">
        <v>1408.8300000000008</v>
      </c>
      <c r="O15" s="70">
        <v>1581.8500000000001</v>
      </c>
      <c r="P15" s="70">
        <v>2635.1900000000014</v>
      </c>
      <c r="Q15" s="69">
        <v>28572.9</v>
      </c>
      <c r="R15" s="68">
        <v>28572.9</v>
      </c>
    </row>
    <row r="16" spans="1:19" x14ac:dyDescent="0.2">
      <c r="A16" s="18"/>
      <c r="B16" s="83" t="s">
        <v>39</v>
      </c>
      <c r="C16" s="82" t="s">
        <v>11</v>
      </c>
      <c r="D16" s="67" t="s">
        <v>12</v>
      </c>
      <c r="E16" s="66">
        <v>2997.48</v>
      </c>
      <c r="F16" s="65">
        <v>4131.9299999999994</v>
      </c>
      <c r="G16" s="65">
        <v>2977.5400000000004</v>
      </c>
      <c r="H16" s="65">
        <v>960.16</v>
      </c>
      <c r="I16" s="65">
        <v>1547.6299999999999</v>
      </c>
      <c r="J16" s="65">
        <v>1376.33</v>
      </c>
      <c r="K16" s="65">
        <v>494.79999999999995</v>
      </c>
      <c r="L16" s="65">
        <v>1828.56</v>
      </c>
      <c r="M16" s="65">
        <v>1230.96</v>
      </c>
      <c r="N16" s="65">
        <v>521.3599999999999</v>
      </c>
      <c r="O16" s="65"/>
      <c r="P16" s="65">
        <v>542.54999999999995</v>
      </c>
      <c r="Q16" s="64">
        <v>18609.3</v>
      </c>
      <c r="R16" s="63">
        <v>18609.3</v>
      </c>
    </row>
    <row r="17" spans="1:18" x14ac:dyDescent="0.2">
      <c r="A17" s="18"/>
      <c r="B17" s="80"/>
      <c r="C17" s="79" t="s">
        <v>18</v>
      </c>
      <c r="D17" s="78"/>
      <c r="E17" s="77">
        <v>2997.48</v>
      </c>
      <c r="F17" s="76">
        <v>4131.9299999999994</v>
      </c>
      <c r="G17" s="76">
        <v>2977.5400000000004</v>
      </c>
      <c r="H17" s="76">
        <v>960.16</v>
      </c>
      <c r="I17" s="76">
        <v>1547.6299999999999</v>
      </c>
      <c r="J17" s="76">
        <v>1376.33</v>
      </c>
      <c r="K17" s="76">
        <v>494.79999999999995</v>
      </c>
      <c r="L17" s="76">
        <v>1828.56</v>
      </c>
      <c r="M17" s="76">
        <v>1230.96</v>
      </c>
      <c r="N17" s="76">
        <v>521.3599999999999</v>
      </c>
      <c r="O17" s="76"/>
      <c r="P17" s="76">
        <v>542.54999999999995</v>
      </c>
      <c r="Q17" s="75">
        <v>18609.3</v>
      </c>
      <c r="R17" s="74">
        <v>18609.3</v>
      </c>
    </row>
    <row r="18" spans="1:18" x14ac:dyDescent="0.2">
      <c r="A18" s="18"/>
      <c r="B18" s="73" t="s">
        <v>150</v>
      </c>
      <c r="C18" s="72"/>
      <c r="D18" s="72"/>
      <c r="E18" s="71">
        <v>2997.48</v>
      </c>
      <c r="F18" s="70">
        <v>4131.9299999999994</v>
      </c>
      <c r="G18" s="70">
        <v>2977.5400000000004</v>
      </c>
      <c r="H18" s="70">
        <v>960.16</v>
      </c>
      <c r="I18" s="70">
        <v>1547.6299999999999</v>
      </c>
      <c r="J18" s="70">
        <v>1376.33</v>
      </c>
      <c r="K18" s="70">
        <v>494.79999999999995</v>
      </c>
      <c r="L18" s="70">
        <v>1828.56</v>
      </c>
      <c r="M18" s="70">
        <v>1230.96</v>
      </c>
      <c r="N18" s="70">
        <v>521.3599999999999</v>
      </c>
      <c r="O18" s="70"/>
      <c r="P18" s="70">
        <v>542.54999999999995</v>
      </c>
      <c r="Q18" s="69">
        <v>18609.3</v>
      </c>
      <c r="R18" s="68">
        <v>18609.3</v>
      </c>
    </row>
    <row r="19" spans="1:18" x14ac:dyDescent="0.2">
      <c r="A19" s="18"/>
      <c r="B19" s="83" t="s">
        <v>41</v>
      </c>
      <c r="C19" s="82" t="s">
        <v>37</v>
      </c>
      <c r="D19" s="67" t="s">
        <v>393</v>
      </c>
      <c r="E19" s="66"/>
      <c r="F19" s="65"/>
      <c r="G19" s="65"/>
      <c r="H19" s="65"/>
      <c r="I19" s="65"/>
      <c r="J19" s="65"/>
      <c r="K19" s="65"/>
      <c r="L19" s="65">
        <v>66777.95</v>
      </c>
      <c r="M19" s="65">
        <v>69053.09</v>
      </c>
      <c r="N19" s="65">
        <v>84809.7</v>
      </c>
      <c r="O19" s="65">
        <v>54636.44</v>
      </c>
      <c r="P19" s="65">
        <v>53642.66</v>
      </c>
      <c r="Q19" s="64">
        <v>328919.83999999997</v>
      </c>
      <c r="R19" s="63">
        <v>328919.83999999997</v>
      </c>
    </row>
    <row r="20" spans="1:18" x14ac:dyDescent="0.2">
      <c r="A20" s="18"/>
      <c r="B20" s="80"/>
      <c r="C20" s="81"/>
      <c r="D20" s="6" t="s">
        <v>38</v>
      </c>
      <c r="E20" s="52">
        <v>14155.55</v>
      </c>
      <c r="F20" s="53">
        <v>13047.7</v>
      </c>
      <c r="G20" s="53">
        <v>19180.96</v>
      </c>
      <c r="H20" s="53">
        <v>23975.26</v>
      </c>
      <c r="I20" s="53"/>
      <c r="J20" s="53">
        <v>7057.4</v>
      </c>
      <c r="K20" s="53"/>
      <c r="L20" s="53"/>
      <c r="M20" s="53"/>
      <c r="N20" s="53">
        <v>47569.3</v>
      </c>
      <c r="O20" s="53"/>
      <c r="P20" s="53">
        <v>38546.25</v>
      </c>
      <c r="Q20" s="11">
        <v>163532.41999999998</v>
      </c>
      <c r="R20" s="51">
        <v>163532.41999999998</v>
      </c>
    </row>
    <row r="21" spans="1:18" x14ac:dyDescent="0.2">
      <c r="A21" s="18"/>
      <c r="B21" s="80"/>
      <c r="C21" s="81"/>
      <c r="D21" s="6" t="s">
        <v>485</v>
      </c>
      <c r="E21" s="52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>
        <v>227007.5</v>
      </c>
      <c r="Q21" s="11">
        <v>227007.5</v>
      </c>
      <c r="R21" s="51">
        <v>227007.5</v>
      </c>
    </row>
    <row r="22" spans="1:18" x14ac:dyDescent="0.2">
      <c r="A22" s="18"/>
      <c r="B22" s="80"/>
      <c r="C22" s="79" t="s">
        <v>147</v>
      </c>
      <c r="D22" s="78"/>
      <c r="E22" s="77">
        <v>14155.55</v>
      </c>
      <c r="F22" s="76">
        <v>13047.7</v>
      </c>
      <c r="G22" s="76">
        <v>19180.96</v>
      </c>
      <c r="H22" s="76">
        <v>23975.26</v>
      </c>
      <c r="I22" s="76"/>
      <c r="J22" s="76">
        <v>7057.4</v>
      </c>
      <c r="K22" s="76"/>
      <c r="L22" s="76">
        <v>66777.95</v>
      </c>
      <c r="M22" s="76">
        <v>69053.09</v>
      </c>
      <c r="N22" s="76">
        <v>132379</v>
      </c>
      <c r="O22" s="76">
        <v>54636.44</v>
      </c>
      <c r="P22" s="76">
        <v>319196.41000000003</v>
      </c>
      <c r="Q22" s="75">
        <v>719459.76</v>
      </c>
      <c r="R22" s="74">
        <v>719459.76</v>
      </c>
    </row>
    <row r="23" spans="1:18" x14ac:dyDescent="0.2">
      <c r="A23" s="18"/>
      <c r="B23" s="73" t="s">
        <v>151</v>
      </c>
      <c r="C23" s="72"/>
      <c r="D23" s="72"/>
      <c r="E23" s="71">
        <v>14155.55</v>
      </c>
      <c r="F23" s="70">
        <v>13047.7</v>
      </c>
      <c r="G23" s="70">
        <v>19180.96</v>
      </c>
      <c r="H23" s="70">
        <v>23975.26</v>
      </c>
      <c r="I23" s="70"/>
      <c r="J23" s="70">
        <v>7057.4</v>
      </c>
      <c r="K23" s="70"/>
      <c r="L23" s="70">
        <v>66777.95</v>
      </c>
      <c r="M23" s="70">
        <v>69053.09</v>
      </c>
      <c r="N23" s="70">
        <v>132379</v>
      </c>
      <c r="O23" s="70">
        <v>54636.44</v>
      </c>
      <c r="P23" s="70">
        <v>319196.41000000003</v>
      </c>
      <c r="Q23" s="69">
        <v>719459.76</v>
      </c>
      <c r="R23" s="68">
        <v>719459.76</v>
      </c>
    </row>
    <row r="24" spans="1:18" x14ac:dyDescent="0.2">
      <c r="A24" s="18"/>
      <c r="B24" s="83" t="s">
        <v>318</v>
      </c>
      <c r="C24" s="82" t="s">
        <v>37</v>
      </c>
      <c r="D24" s="67" t="s">
        <v>38</v>
      </c>
      <c r="E24" s="66"/>
      <c r="F24" s="65"/>
      <c r="G24" s="65"/>
      <c r="H24" s="65"/>
      <c r="I24" s="65"/>
      <c r="J24" s="65"/>
      <c r="K24" s="65"/>
      <c r="L24" s="65">
        <v>1577.5</v>
      </c>
      <c r="M24" s="65"/>
      <c r="N24" s="65">
        <v>1522.5</v>
      </c>
      <c r="O24" s="65"/>
      <c r="P24" s="65"/>
      <c r="Q24" s="64">
        <v>3100</v>
      </c>
      <c r="R24" s="63">
        <v>3100</v>
      </c>
    </row>
    <row r="25" spans="1:18" x14ac:dyDescent="0.2">
      <c r="A25" s="18"/>
      <c r="B25" s="80"/>
      <c r="C25" s="79" t="s">
        <v>147</v>
      </c>
      <c r="D25" s="78"/>
      <c r="E25" s="77"/>
      <c r="F25" s="76"/>
      <c r="G25" s="76"/>
      <c r="H25" s="76"/>
      <c r="I25" s="76"/>
      <c r="J25" s="76"/>
      <c r="K25" s="76"/>
      <c r="L25" s="76">
        <v>1577.5</v>
      </c>
      <c r="M25" s="76"/>
      <c r="N25" s="76">
        <v>1522.5</v>
      </c>
      <c r="O25" s="76"/>
      <c r="P25" s="76"/>
      <c r="Q25" s="75">
        <v>3100</v>
      </c>
      <c r="R25" s="74">
        <v>3100</v>
      </c>
    </row>
    <row r="26" spans="1:18" x14ac:dyDescent="0.2">
      <c r="A26" s="18"/>
      <c r="B26" s="73" t="s">
        <v>317</v>
      </c>
      <c r="C26" s="72"/>
      <c r="D26" s="72"/>
      <c r="E26" s="71"/>
      <c r="F26" s="70"/>
      <c r="G26" s="70"/>
      <c r="H26" s="70"/>
      <c r="I26" s="70"/>
      <c r="J26" s="70"/>
      <c r="K26" s="70"/>
      <c r="L26" s="70">
        <v>1577.5</v>
      </c>
      <c r="M26" s="70"/>
      <c r="N26" s="70">
        <v>1522.5</v>
      </c>
      <c r="O26" s="70"/>
      <c r="P26" s="70"/>
      <c r="Q26" s="69">
        <v>3100</v>
      </c>
      <c r="R26" s="68">
        <v>3100</v>
      </c>
    </row>
    <row r="27" spans="1:18" x14ac:dyDescent="0.2">
      <c r="A27" s="18"/>
      <c r="B27" s="83" t="s">
        <v>10</v>
      </c>
      <c r="C27" s="82" t="s">
        <v>11</v>
      </c>
      <c r="D27" s="67" t="s">
        <v>12</v>
      </c>
      <c r="E27" s="66">
        <v>1687.7399999999996</v>
      </c>
      <c r="F27" s="65">
        <v>2136.6199999999994</v>
      </c>
      <c r="G27" s="65">
        <v>1702.9399999999996</v>
      </c>
      <c r="H27" s="65">
        <v>1345.0899999999997</v>
      </c>
      <c r="I27" s="65">
        <v>1153.2499999999998</v>
      </c>
      <c r="J27" s="65">
        <v>1744.0899999999997</v>
      </c>
      <c r="K27" s="65">
        <v>657.53</v>
      </c>
      <c r="L27" s="65">
        <v>2171.2599999999998</v>
      </c>
      <c r="M27" s="65">
        <v>3564.3499999999995</v>
      </c>
      <c r="N27" s="65">
        <v>943.41999999999962</v>
      </c>
      <c r="O27" s="65">
        <v>1730.3599999999997</v>
      </c>
      <c r="P27" s="65">
        <v>437.88</v>
      </c>
      <c r="Q27" s="64">
        <v>19274.53</v>
      </c>
      <c r="R27" s="63">
        <v>19274.53</v>
      </c>
    </row>
    <row r="28" spans="1:18" x14ac:dyDescent="0.2">
      <c r="A28" s="18"/>
      <c r="B28" s="80"/>
      <c r="C28" s="79" t="s">
        <v>18</v>
      </c>
      <c r="D28" s="78"/>
      <c r="E28" s="77">
        <v>1687.7399999999996</v>
      </c>
      <c r="F28" s="76">
        <v>2136.6199999999994</v>
      </c>
      <c r="G28" s="76">
        <v>1702.9399999999996</v>
      </c>
      <c r="H28" s="76">
        <v>1345.0899999999997</v>
      </c>
      <c r="I28" s="76">
        <v>1153.2499999999998</v>
      </c>
      <c r="J28" s="76">
        <v>1744.0899999999997</v>
      </c>
      <c r="K28" s="76">
        <v>657.53</v>
      </c>
      <c r="L28" s="76">
        <v>2171.2599999999998</v>
      </c>
      <c r="M28" s="76">
        <v>3564.3499999999995</v>
      </c>
      <c r="N28" s="76">
        <v>943.41999999999962</v>
      </c>
      <c r="O28" s="76">
        <v>1730.3599999999997</v>
      </c>
      <c r="P28" s="76">
        <v>437.88</v>
      </c>
      <c r="Q28" s="75">
        <v>19274.53</v>
      </c>
      <c r="R28" s="74">
        <v>19274.53</v>
      </c>
    </row>
    <row r="29" spans="1:18" x14ac:dyDescent="0.2">
      <c r="A29" s="18"/>
      <c r="B29" s="73" t="s">
        <v>19</v>
      </c>
      <c r="C29" s="72"/>
      <c r="D29" s="72"/>
      <c r="E29" s="71">
        <v>1687.7399999999996</v>
      </c>
      <c r="F29" s="70">
        <v>2136.6199999999994</v>
      </c>
      <c r="G29" s="70">
        <v>1702.9399999999996</v>
      </c>
      <c r="H29" s="70">
        <v>1345.0899999999997</v>
      </c>
      <c r="I29" s="70">
        <v>1153.2499999999998</v>
      </c>
      <c r="J29" s="70">
        <v>1744.0899999999997</v>
      </c>
      <c r="K29" s="70">
        <v>657.53</v>
      </c>
      <c r="L29" s="70">
        <v>2171.2599999999998</v>
      </c>
      <c r="M29" s="70">
        <v>3564.3499999999995</v>
      </c>
      <c r="N29" s="70">
        <v>943.41999999999962</v>
      </c>
      <c r="O29" s="70">
        <v>1730.3599999999997</v>
      </c>
      <c r="P29" s="70">
        <v>437.88</v>
      </c>
      <c r="Q29" s="69">
        <v>19274.53</v>
      </c>
      <c r="R29" s="68">
        <v>19274.53</v>
      </c>
    </row>
    <row r="30" spans="1:18" x14ac:dyDescent="0.2">
      <c r="A30" s="18"/>
      <c r="B30" s="83" t="s">
        <v>14</v>
      </c>
      <c r="C30" s="82" t="s">
        <v>11</v>
      </c>
      <c r="D30" s="67" t="s">
        <v>12</v>
      </c>
      <c r="E30" s="66">
        <v>694.56</v>
      </c>
      <c r="F30" s="65">
        <v>507.26000000000005</v>
      </c>
      <c r="G30" s="65">
        <v>-1253.6300000000001</v>
      </c>
      <c r="H30" s="65">
        <v>-144.08999999999997</v>
      </c>
      <c r="I30" s="65">
        <v>1266.4299999999998</v>
      </c>
      <c r="J30" s="65">
        <v>-1430.8899999999996</v>
      </c>
      <c r="K30" s="65">
        <v>382.6</v>
      </c>
      <c r="L30" s="65">
        <v>1758.3500000000001</v>
      </c>
      <c r="M30" s="65">
        <v>-4934.63</v>
      </c>
      <c r="N30" s="65">
        <v>5013.4799999999996</v>
      </c>
      <c r="O30" s="65">
        <v>-1221.5800000000002</v>
      </c>
      <c r="P30" s="65">
        <v>-950.09999999999991</v>
      </c>
      <c r="Q30" s="64">
        <v>-312.24000000000046</v>
      </c>
      <c r="R30" s="63">
        <v>-312.24000000000046</v>
      </c>
    </row>
    <row r="31" spans="1:18" x14ac:dyDescent="0.2">
      <c r="A31" s="18"/>
      <c r="B31" s="80"/>
      <c r="C31" s="79" t="s">
        <v>18</v>
      </c>
      <c r="D31" s="78"/>
      <c r="E31" s="77">
        <v>694.56</v>
      </c>
      <c r="F31" s="76">
        <v>507.26000000000005</v>
      </c>
      <c r="G31" s="76">
        <v>-1253.6300000000001</v>
      </c>
      <c r="H31" s="76">
        <v>-144.08999999999997</v>
      </c>
      <c r="I31" s="76">
        <v>1266.4299999999998</v>
      </c>
      <c r="J31" s="76">
        <v>-1430.8899999999996</v>
      </c>
      <c r="K31" s="76">
        <v>382.6</v>
      </c>
      <c r="L31" s="76">
        <v>1758.3500000000001</v>
      </c>
      <c r="M31" s="76">
        <v>-4934.63</v>
      </c>
      <c r="N31" s="76">
        <v>5013.4799999999996</v>
      </c>
      <c r="O31" s="76">
        <v>-1221.5800000000002</v>
      </c>
      <c r="P31" s="76">
        <v>-950.09999999999991</v>
      </c>
      <c r="Q31" s="75">
        <v>-312.24000000000046</v>
      </c>
      <c r="R31" s="74">
        <v>-312.24000000000046</v>
      </c>
    </row>
    <row r="32" spans="1:18" x14ac:dyDescent="0.2">
      <c r="A32" s="18"/>
      <c r="B32" s="73" t="s">
        <v>20</v>
      </c>
      <c r="C32" s="72"/>
      <c r="D32" s="72"/>
      <c r="E32" s="71">
        <v>694.56</v>
      </c>
      <c r="F32" s="70">
        <v>507.26000000000005</v>
      </c>
      <c r="G32" s="70">
        <v>-1253.6300000000001</v>
      </c>
      <c r="H32" s="70">
        <v>-144.08999999999997</v>
      </c>
      <c r="I32" s="70">
        <v>1266.4299999999998</v>
      </c>
      <c r="J32" s="70">
        <v>-1430.8899999999996</v>
      </c>
      <c r="K32" s="70">
        <v>382.6</v>
      </c>
      <c r="L32" s="70">
        <v>1758.3500000000001</v>
      </c>
      <c r="M32" s="70">
        <v>-4934.63</v>
      </c>
      <c r="N32" s="70">
        <v>5013.4799999999996</v>
      </c>
      <c r="O32" s="70">
        <v>-1221.5800000000002</v>
      </c>
      <c r="P32" s="70">
        <v>-950.09999999999991</v>
      </c>
      <c r="Q32" s="69">
        <v>-312.24000000000046</v>
      </c>
      <c r="R32" s="68">
        <v>-312.24000000000046</v>
      </c>
    </row>
    <row r="33" spans="1:18" x14ac:dyDescent="0.2">
      <c r="A33" s="18"/>
      <c r="B33" s="83" t="s">
        <v>77</v>
      </c>
      <c r="C33" s="82" t="s">
        <v>11</v>
      </c>
      <c r="D33" s="67" t="s">
        <v>12</v>
      </c>
      <c r="E33" s="66">
        <v>3120.42</v>
      </c>
      <c r="F33" s="65">
        <v>2399.7800000000002</v>
      </c>
      <c r="G33" s="65">
        <v>3299.17</v>
      </c>
      <c r="H33" s="65">
        <v>3525.1800000000003</v>
      </c>
      <c r="I33" s="65">
        <v>3625.9</v>
      </c>
      <c r="J33" s="65">
        <v>4118.29</v>
      </c>
      <c r="K33" s="65">
        <v>3239.28</v>
      </c>
      <c r="L33" s="65">
        <v>2120.29</v>
      </c>
      <c r="M33" s="65">
        <v>5277.17</v>
      </c>
      <c r="N33" s="65">
        <v>2056.67</v>
      </c>
      <c r="O33" s="65">
        <v>2797.8</v>
      </c>
      <c r="P33" s="65">
        <v>3006.82</v>
      </c>
      <c r="Q33" s="64">
        <v>38586.770000000004</v>
      </c>
      <c r="R33" s="63">
        <v>38586.770000000004</v>
      </c>
    </row>
    <row r="34" spans="1:18" x14ac:dyDescent="0.2">
      <c r="A34" s="18"/>
      <c r="B34" s="80"/>
      <c r="C34" s="79" t="s">
        <v>18</v>
      </c>
      <c r="D34" s="78"/>
      <c r="E34" s="77">
        <v>3120.42</v>
      </c>
      <c r="F34" s="76">
        <v>2399.7800000000002</v>
      </c>
      <c r="G34" s="76">
        <v>3299.17</v>
      </c>
      <c r="H34" s="76">
        <v>3525.1800000000003</v>
      </c>
      <c r="I34" s="76">
        <v>3625.9</v>
      </c>
      <c r="J34" s="76">
        <v>4118.29</v>
      </c>
      <c r="K34" s="76">
        <v>3239.28</v>
      </c>
      <c r="L34" s="76">
        <v>2120.29</v>
      </c>
      <c r="M34" s="76">
        <v>5277.17</v>
      </c>
      <c r="N34" s="76">
        <v>2056.67</v>
      </c>
      <c r="O34" s="76">
        <v>2797.8</v>
      </c>
      <c r="P34" s="76">
        <v>3006.82</v>
      </c>
      <c r="Q34" s="75">
        <v>38586.770000000004</v>
      </c>
      <c r="R34" s="74">
        <v>38586.770000000004</v>
      </c>
    </row>
    <row r="35" spans="1:18" x14ac:dyDescent="0.2">
      <c r="A35" s="18"/>
      <c r="B35" s="73" t="s">
        <v>153</v>
      </c>
      <c r="C35" s="72"/>
      <c r="D35" s="72"/>
      <c r="E35" s="71">
        <v>3120.42</v>
      </c>
      <c r="F35" s="70">
        <v>2399.7800000000002</v>
      </c>
      <c r="G35" s="70">
        <v>3299.17</v>
      </c>
      <c r="H35" s="70">
        <v>3525.1800000000003</v>
      </c>
      <c r="I35" s="70">
        <v>3625.9</v>
      </c>
      <c r="J35" s="70">
        <v>4118.29</v>
      </c>
      <c r="K35" s="70">
        <v>3239.28</v>
      </c>
      <c r="L35" s="70">
        <v>2120.29</v>
      </c>
      <c r="M35" s="70">
        <v>5277.17</v>
      </c>
      <c r="N35" s="70">
        <v>2056.67</v>
      </c>
      <c r="O35" s="70">
        <v>2797.8</v>
      </c>
      <c r="P35" s="70">
        <v>3006.82</v>
      </c>
      <c r="Q35" s="69">
        <v>38586.770000000004</v>
      </c>
      <c r="R35" s="68">
        <v>38586.770000000004</v>
      </c>
    </row>
    <row r="36" spans="1:18" x14ac:dyDescent="0.2">
      <c r="A36" s="18"/>
      <c r="B36" s="83" t="s">
        <v>42</v>
      </c>
      <c r="C36" s="82" t="s">
        <v>42</v>
      </c>
      <c r="D36" s="67" t="s">
        <v>42</v>
      </c>
      <c r="E36" s="66">
        <v>0</v>
      </c>
      <c r="F36" s="65">
        <v>11175.3</v>
      </c>
      <c r="G36" s="65">
        <v>2486.19</v>
      </c>
      <c r="H36" s="65"/>
      <c r="I36" s="65">
        <v>14820.32</v>
      </c>
      <c r="J36" s="65">
        <v>48.69</v>
      </c>
      <c r="K36" s="65">
        <v>8065.77</v>
      </c>
      <c r="L36" s="65">
        <v>783.96</v>
      </c>
      <c r="M36" s="65">
        <v>8160.7000000000007</v>
      </c>
      <c r="N36" s="65">
        <v>868.87</v>
      </c>
      <c r="O36" s="65">
        <v>954.8900000000001</v>
      </c>
      <c r="P36" s="65">
        <v>8161.65</v>
      </c>
      <c r="Q36" s="64">
        <v>55526.34</v>
      </c>
      <c r="R36" s="63">
        <v>55526.34</v>
      </c>
    </row>
    <row r="37" spans="1:18" x14ac:dyDescent="0.2">
      <c r="A37" s="18"/>
      <c r="B37" s="80"/>
      <c r="C37" s="79" t="s">
        <v>154</v>
      </c>
      <c r="D37" s="78"/>
      <c r="E37" s="77">
        <v>0</v>
      </c>
      <c r="F37" s="76">
        <v>11175.3</v>
      </c>
      <c r="G37" s="76">
        <v>2486.19</v>
      </c>
      <c r="H37" s="76"/>
      <c r="I37" s="76">
        <v>14820.32</v>
      </c>
      <c r="J37" s="76">
        <v>48.69</v>
      </c>
      <c r="K37" s="76">
        <v>8065.77</v>
      </c>
      <c r="L37" s="76">
        <v>783.96</v>
      </c>
      <c r="M37" s="76">
        <v>8160.7000000000007</v>
      </c>
      <c r="N37" s="76">
        <v>868.87</v>
      </c>
      <c r="O37" s="76">
        <v>954.8900000000001</v>
      </c>
      <c r="P37" s="76">
        <v>8161.65</v>
      </c>
      <c r="Q37" s="75">
        <v>55526.34</v>
      </c>
      <c r="R37" s="74">
        <v>55526.34</v>
      </c>
    </row>
    <row r="38" spans="1:18" x14ac:dyDescent="0.2">
      <c r="A38" s="18"/>
      <c r="B38" s="73" t="s">
        <v>154</v>
      </c>
      <c r="C38" s="72"/>
      <c r="D38" s="72"/>
      <c r="E38" s="71">
        <v>0</v>
      </c>
      <c r="F38" s="70">
        <v>11175.3</v>
      </c>
      <c r="G38" s="70">
        <v>2486.19</v>
      </c>
      <c r="H38" s="70"/>
      <c r="I38" s="70">
        <v>14820.32</v>
      </c>
      <c r="J38" s="70">
        <v>48.69</v>
      </c>
      <c r="K38" s="70">
        <v>8065.77</v>
      </c>
      <c r="L38" s="70">
        <v>783.96</v>
      </c>
      <c r="M38" s="70">
        <v>8160.7000000000007</v>
      </c>
      <c r="N38" s="70">
        <v>868.87</v>
      </c>
      <c r="O38" s="70">
        <v>954.8900000000001</v>
      </c>
      <c r="P38" s="70">
        <v>8161.65</v>
      </c>
      <c r="Q38" s="69">
        <v>55526.34</v>
      </c>
      <c r="R38" s="68">
        <v>55526.34</v>
      </c>
    </row>
    <row r="39" spans="1:18" x14ac:dyDescent="0.2">
      <c r="A39" s="18"/>
      <c r="B39" s="83" t="s">
        <v>134</v>
      </c>
      <c r="C39" s="82" t="s">
        <v>11</v>
      </c>
      <c r="D39" s="67" t="s">
        <v>12</v>
      </c>
      <c r="E39" s="66"/>
      <c r="F39" s="65"/>
      <c r="G39" s="65"/>
      <c r="H39" s="65"/>
      <c r="I39" s="65"/>
      <c r="J39" s="65"/>
      <c r="K39" s="65"/>
      <c r="L39" s="65"/>
      <c r="M39" s="65">
        <v>270.26</v>
      </c>
      <c r="N39" s="65"/>
      <c r="O39" s="65"/>
      <c r="P39" s="65"/>
      <c r="Q39" s="64">
        <v>270.26</v>
      </c>
      <c r="R39" s="63">
        <v>270.26</v>
      </c>
    </row>
    <row r="40" spans="1:18" x14ac:dyDescent="0.2">
      <c r="A40" s="18"/>
      <c r="B40" s="80"/>
      <c r="C40" s="79" t="s">
        <v>18</v>
      </c>
      <c r="D40" s="78"/>
      <c r="E40" s="77"/>
      <c r="F40" s="76"/>
      <c r="G40" s="76"/>
      <c r="H40" s="76"/>
      <c r="I40" s="76"/>
      <c r="J40" s="76"/>
      <c r="K40" s="76"/>
      <c r="L40" s="76"/>
      <c r="M40" s="76">
        <v>270.26</v>
      </c>
      <c r="N40" s="76"/>
      <c r="O40" s="76"/>
      <c r="P40" s="76"/>
      <c r="Q40" s="75">
        <v>270.26</v>
      </c>
      <c r="R40" s="74">
        <v>270.26</v>
      </c>
    </row>
    <row r="41" spans="1:18" x14ac:dyDescent="0.2">
      <c r="A41" s="18"/>
      <c r="B41" s="73" t="s">
        <v>155</v>
      </c>
      <c r="C41" s="72"/>
      <c r="D41" s="72"/>
      <c r="E41" s="71"/>
      <c r="F41" s="70"/>
      <c r="G41" s="70"/>
      <c r="H41" s="70"/>
      <c r="I41" s="70"/>
      <c r="J41" s="70"/>
      <c r="K41" s="70"/>
      <c r="L41" s="70"/>
      <c r="M41" s="70">
        <v>270.26</v>
      </c>
      <c r="N41" s="70"/>
      <c r="O41" s="70"/>
      <c r="P41" s="70"/>
      <c r="Q41" s="69">
        <v>270.26</v>
      </c>
      <c r="R41" s="68">
        <v>270.26</v>
      </c>
    </row>
    <row r="42" spans="1:18" x14ac:dyDescent="0.2">
      <c r="A42" s="18"/>
      <c r="B42" s="83" t="s">
        <v>87</v>
      </c>
      <c r="C42" s="82" t="s">
        <v>11</v>
      </c>
      <c r="D42" s="67" t="s">
        <v>12</v>
      </c>
      <c r="E42" s="66">
        <v>921.60000000000014</v>
      </c>
      <c r="F42" s="65">
        <v>703.37000000000012</v>
      </c>
      <c r="G42" s="65">
        <v>550.28</v>
      </c>
      <c r="H42" s="65">
        <v>55.82</v>
      </c>
      <c r="I42" s="65">
        <v>138.53</v>
      </c>
      <c r="J42" s="65">
        <v>55.03</v>
      </c>
      <c r="K42" s="65"/>
      <c r="L42" s="65"/>
      <c r="M42" s="65"/>
      <c r="N42" s="65"/>
      <c r="O42" s="65"/>
      <c r="P42" s="65"/>
      <c r="Q42" s="64">
        <v>2424.6300000000006</v>
      </c>
      <c r="R42" s="63">
        <v>2424.6300000000006</v>
      </c>
    </row>
    <row r="43" spans="1:18" x14ac:dyDescent="0.2">
      <c r="A43" s="18"/>
      <c r="B43" s="80"/>
      <c r="C43" s="79" t="s">
        <v>18</v>
      </c>
      <c r="D43" s="78"/>
      <c r="E43" s="77">
        <v>921.60000000000014</v>
      </c>
      <c r="F43" s="76">
        <v>703.37000000000012</v>
      </c>
      <c r="G43" s="76">
        <v>550.28</v>
      </c>
      <c r="H43" s="76">
        <v>55.82</v>
      </c>
      <c r="I43" s="76">
        <v>138.53</v>
      </c>
      <c r="J43" s="76">
        <v>55.03</v>
      </c>
      <c r="K43" s="76"/>
      <c r="L43" s="76"/>
      <c r="M43" s="76"/>
      <c r="N43" s="76"/>
      <c r="O43" s="76"/>
      <c r="P43" s="76"/>
      <c r="Q43" s="75">
        <v>2424.6300000000006</v>
      </c>
      <c r="R43" s="74">
        <v>2424.6300000000006</v>
      </c>
    </row>
    <row r="44" spans="1:18" x14ac:dyDescent="0.2">
      <c r="A44" s="18"/>
      <c r="B44" s="73" t="s">
        <v>158</v>
      </c>
      <c r="C44" s="72"/>
      <c r="D44" s="72"/>
      <c r="E44" s="71">
        <v>921.60000000000014</v>
      </c>
      <c r="F44" s="70">
        <v>703.37000000000012</v>
      </c>
      <c r="G44" s="70">
        <v>550.28</v>
      </c>
      <c r="H44" s="70">
        <v>55.82</v>
      </c>
      <c r="I44" s="70">
        <v>138.53</v>
      </c>
      <c r="J44" s="70">
        <v>55.03</v>
      </c>
      <c r="K44" s="70"/>
      <c r="L44" s="70"/>
      <c r="M44" s="70"/>
      <c r="N44" s="70"/>
      <c r="O44" s="70"/>
      <c r="P44" s="70"/>
      <c r="Q44" s="69">
        <v>2424.6300000000006</v>
      </c>
      <c r="R44" s="68">
        <v>2424.6300000000006</v>
      </c>
    </row>
    <row r="45" spans="1:18" x14ac:dyDescent="0.2">
      <c r="A45" s="135" t="s">
        <v>21</v>
      </c>
      <c r="B45" s="136"/>
      <c r="C45" s="136"/>
      <c r="D45" s="136"/>
      <c r="E45" s="138">
        <v>25814.589999999997</v>
      </c>
      <c r="F45" s="139">
        <v>36417.889999999992</v>
      </c>
      <c r="G45" s="139">
        <v>31812.829999999991</v>
      </c>
      <c r="H45" s="139">
        <v>31954.579999999998</v>
      </c>
      <c r="I45" s="139">
        <v>24902.959999999999</v>
      </c>
      <c r="J45" s="139">
        <v>16037.720000000005</v>
      </c>
      <c r="K45" s="139">
        <v>14435.76</v>
      </c>
      <c r="L45" s="139">
        <v>79493.099999999991</v>
      </c>
      <c r="M45" s="139">
        <v>86418.529999999984</v>
      </c>
      <c r="N45" s="139">
        <v>144714.13000000003</v>
      </c>
      <c r="O45" s="139">
        <v>60479.76</v>
      </c>
      <c r="P45" s="139">
        <v>333030.40000000008</v>
      </c>
      <c r="Q45" s="140">
        <v>885512.25</v>
      </c>
      <c r="R45" s="152">
        <v>885512.25</v>
      </c>
    </row>
    <row r="46" spans="1:18" x14ac:dyDescent="0.2">
      <c r="A46" s="67"/>
      <c r="B46" s="67"/>
      <c r="C46" s="67"/>
      <c r="D46" s="67"/>
      <c r="E46" s="66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4"/>
      <c r="R46" s="63"/>
    </row>
    <row r="47" spans="1:18" x14ac:dyDescent="0.2">
      <c r="A47" s="84" t="s">
        <v>45</v>
      </c>
      <c r="B47" s="83" t="s">
        <v>100</v>
      </c>
      <c r="C47" s="82" t="s">
        <v>49</v>
      </c>
      <c r="D47" s="67" t="s">
        <v>53</v>
      </c>
      <c r="E47" s="66"/>
      <c r="F47" s="65"/>
      <c r="G47" s="65"/>
      <c r="H47" s="65"/>
      <c r="I47" s="65"/>
      <c r="J47" s="65"/>
      <c r="K47" s="65"/>
      <c r="L47" s="65"/>
      <c r="M47" s="65">
        <v>431.4</v>
      </c>
      <c r="N47" s="65">
        <v>42.39</v>
      </c>
      <c r="O47" s="65"/>
      <c r="P47" s="65"/>
      <c r="Q47" s="64">
        <v>473.78999999999996</v>
      </c>
      <c r="R47" s="63">
        <v>473.78999999999996</v>
      </c>
    </row>
    <row r="48" spans="1:18" x14ac:dyDescent="0.2">
      <c r="A48" s="18"/>
      <c r="B48" s="80"/>
      <c r="C48" s="79" t="s">
        <v>159</v>
      </c>
      <c r="D48" s="78"/>
      <c r="E48" s="77"/>
      <c r="F48" s="76"/>
      <c r="G48" s="76"/>
      <c r="H48" s="76"/>
      <c r="I48" s="76"/>
      <c r="J48" s="76"/>
      <c r="K48" s="76"/>
      <c r="L48" s="76"/>
      <c r="M48" s="76">
        <v>431.4</v>
      </c>
      <c r="N48" s="76">
        <v>42.39</v>
      </c>
      <c r="O48" s="76"/>
      <c r="P48" s="76"/>
      <c r="Q48" s="75">
        <v>473.78999999999996</v>
      </c>
      <c r="R48" s="74">
        <v>473.78999999999996</v>
      </c>
    </row>
    <row r="49" spans="1:18" x14ac:dyDescent="0.2">
      <c r="A49" s="18"/>
      <c r="B49" s="73" t="s">
        <v>160</v>
      </c>
      <c r="C49" s="72"/>
      <c r="D49" s="72"/>
      <c r="E49" s="71"/>
      <c r="F49" s="70"/>
      <c r="G49" s="70"/>
      <c r="H49" s="70"/>
      <c r="I49" s="70"/>
      <c r="J49" s="70"/>
      <c r="K49" s="70"/>
      <c r="L49" s="70"/>
      <c r="M49" s="70">
        <v>431.4</v>
      </c>
      <c r="N49" s="70">
        <v>42.39</v>
      </c>
      <c r="O49" s="70"/>
      <c r="P49" s="70"/>
      <c r="Q49" s="69">
        <v>473.78999999999996</v>
      </c>
      <c r="R49" s="68">
        <v>473.78999999999996</v>
      </c>
    </row>
    <row r="50" spans="1:18" x14ac:dyDescent="0.2">
      <c r="A50" s="18"/>
      <c r="B50" s="83" t="s">
        <v>14</v>
      </c>
      <c r="C50" s="82" t="s">
        <v>11</v>
      </c>
      <c r="D50" s="67" t="s">
        <v>12</v>
      </c>
      <c r="E50" s="66"/>
      <c r="F50" s="65"/>
      <c r="G50" s="65"/>
      <c r="H50" s="65"/>
      <c r="I50" s="65"/>
      <c r="J50" s="65"/>
      <c r="K50" s="65"/>
      <c r="L50" s="65"/>
      <c r="M50" s="65">
        <v>56.11</v>
      </c>
      <c r="N50" s="65"/>
      <c r="O50" s="65">
        <v>52.03</v>
      </c>
      <c r="P50" s="65">
        <v>30.06</v>
      </c>
      <c r="Q50" s="64">
        <v>138.19999999999999</v>
      </c>
      <c r="R50" s="63">
        <v>138.19999999999999</v>
      </c>
    </row>
    <row r="51" spans="1:18" x14ac:dyDescent="0.2">
      <c r="A51" s="18"/>
      <c r="B51" s="80"/>
      <c r="C51" s="81"/>
      <c r="D51" s="6" t="s">
        <v>46</v>
      </c>
      <c r="E51" s="52"/>
      <c r="F51" s="53"/>
      <c r="G51" s="53"/>
      <c r="H51" s="53"/>
      <c r="I51" s="53"/>
      <c r="J51" s="53"/>
      <c r="K51" s="53"/>
      <c r="L51" s="53"/>
      <c r="M51" s="53"/>
      <c r="N51" s="53">
        <v>33116.269999999997</v>
      </c>
      <c r="O51" s="53"/>
      <c r="P51" s="53"/>
      <c r="Q51" s="11">
        <v>33116.269999999997</v>
      </c>
      <c r="R51" s="51">
        <v>33116.269999999997</v>
      </c>
    </row>
    <row r="52" spans="1:18" x14ac:dyDescent="0.2">
      <c r="A52" s="18"/>
      <c r="B52" s="80"/>
      <c r="C52" s="79" t="s">
        <v>18</v>
      </c>
      <c r="D52" s="78"/>
      <c r="E52" s="77"/>
      <c r="F52" s="76"/>
      <c r="G52" s="76"/>
      <c r="H52" s="76"/>
      <c r="I52" s="76"/>
      <c r="J52" s="76"/>
      <c r="K52" s="76"/>
      <c r="L52" s="76"/>
      <c r="M52" s="76">
        <v>56.11</v>
      </c>
      <c r="N52" s="76">
        <v>33116.269999999997</v>
      </c>
      <c r="O52" s="76">
        <v>52.03</v>
      </c>
      <c r="P52" s="76">
        <v>30.06</v>
      </c>
      <c r="Q52" s="75">
        <v>33254.469999999994</v>
      </c>
      <c r="R52" s="74">
        <v>33254.469999999994</v>
      </c>
    </row>
    <row r="53" spans="1:18" x14ac:dyDescent="0.2">
      <c r="A53" s="18"/>
      <c r="B53" s="73" t="s">
        <v>20</v>
      </c>
      <c r="C53" s="72"/>
      <c r="D53" s="72"/>
      <c r="E53" s="71"/>
      <c r="F53" s="70"/>
      <c r="G53" s="70"/>
      <c r="H53" s="70"/>
      <c r="I53" s="70"/>
      <c r="J53" s="70"/>
      <c r="K53" s="70"/>
      <c r="L53" s="70"/>
      <c r="M53" s="70">
        <v>56.11</v>
      </c>
      <c r="N53" s="70">
        <v>33116.269999999997</v>
      </c>
      <c r="O53" s="70">
        <v>52.03</v>
      </c>
      <c r="P53" s="70">
        <v>30.06</v>
      </c>
      <c r="Q53" s="69">
        <v>33254.469999999994</v>
      </c>
      <c r="R53" s="68">
        <v>33254.469999999994</v>
      </c>
    </row>
    <row r="54" spans="1:18" x14ac:dyDescent="0.2">
      <c r="A54" s="18"/>
      <c r="B54" s="83" t="s">
        <v>35</v>
      </c>
      <c r="C54" s="82" t="s">
        <v>47</v>
      </c>
      <c r="D54" s="67" t="s">
        <v>35</v>
      </c>
      <c r="E54" s="66"/>
      <c r="F54" s="65"/>
      <c r="G54" s="65"/>
      <c r="H54" s="65"/>
      <c r="I54" s="65"/>
      <c r="J54" s="65"/>
      <c r="K54" s="65"/>
      <c r="L54" s="65"/>
      <c r="M54" s="65">
        <v>107.65</v>
      </c>
      <c r="N54" s="65">
        <v>150029.47</v>
      </c>
      <c r="O54" s="65">
        <v>50.72</v>
      </c>
      <c r="P54" s="65">
        <v>44.95</v>
      </c>
      <c r="Q54" s="64">
        <v>150232.79</v>
      </c>
      <c r="R54" s="63">
        <v>150232.79</v>
      </c>
    </row>
    <row r="55" spans="1:18" x14ac:dyDescent="0.2">
      <c r="A55" s="18"/>
      <c r="B55" s="80"/>
      <c r="C55" s="79" t="s">
        <v>166</v>
      </c>
      <c r="D55" s="78"/>
      <c r="E55" s="77"/>
      <c r="F55" s="76"/>
      <c r="G55" s="76"/>
      <c r="H55" s="76"/>
      <c r="I55" s="76"/>
      <c r="J55" s="76"/>
      <c r="K55" s="76"/>
      <c r="L55" s="76"/>
      <c r="M55" s="76">
        <v>107.65</v>
      </c>
      <c r="N55" s="76">
        <v>150029.47</v>
      </c>
      <c r="O55" s="76">
        <v>50.72</v>
      </c>
      <c r="P55" s="76">
        <v>44.95</v>
      </c>
      <c r="Q55" s="75">
        <v>150232.79</v>
      </c>
      <c r="R55" s="74">
        <v>150232.79</v>
      </c>
    </row>
    <row r="56" spans="1:18" x14ac:dyDescent="0.2">
      <c r="A56" s="18"/>
      <c r="B56" s="73" t="s">
        <v>145</v>
      </c>
      <c r="C56" s="72"/>
      <c r="D56" s="72"/>
      <c r="E56" s="71"/>
      <c r="F56" s="70"/>
      <c r="G56" s="70"/>
      <c r="H56" s="70"/>
      <c r="I56" s="70"/>
      <c r="J56" s="70"/>
      <c r="K56" s="70"/>
      <c r="L56" s="70"/>
      <c r="M56" s="70">
        <v>107.65</v>
      </c>
      <c r="N56" s="70">
        <v>150029.47</v>
      </c>
      <c r="O56" s="70">
        <v>50.72</v>
      </c>
      <c r="P56" s="70">
        <v>44.95</v>
      </c>
      <c r="Q56" s="69">
        <v>150232.79</v>
      </c>
      <c r="R56" s="68">
        <v>150232.79</v>
      </c>
    </row>
    <row r="57" spans="1:18" x14ac:dyDescent="0.2">
      <c r="A57" s="18"/>
      <c r="B57" s="83" t="s">
        <v>113</v>
      </c>
      <c r="C57" s="82" t="s">
        <v>49</v>
      </c>
      <c r="D57" s="67" t="s">
        <v>113</v>
      </c>
      <c r="E57" s="66"/>
      <c r="F57" s="65"/>
      <c r="G57" s="65"/>
      <c r="H57" s="65"/>
      <c r="I57" s="65"/>
      <c r="J57" s="65"/>
      <c r="K57" s="65"/>
      <c r="L57" s="65"/>
      <c r="M57" s="65"/>
      <c r="N57" s="65">
        <v>212794.21</v>
      </c>
      <c r="O57" s="65"/>
      <c r="P57" s="65"/>
      <c r="Q57" s="64">
        <v>212794.21</v>
      </c>
      <c r="R57" s="63">
        <v>212794.21</v>
      </c>
    </row>
    <row r="58" spans="1:18" x14ac:dyDescent="0.2">
      <c r="A58" s="18"/>
      <c r="B58" s="80"/>
      <c r="C58" s="79" t="s">
        <v>159</v>
      </c>
      <c r="D58" s="78"/>
      <c r="E58" s="77"/>
      <c r="F58" s="76"/>
      <c r="G58" s="76"/>
      <c r="H58" s="76"/>
      <c r="I58" s="76"/>
      <c r="J58" s="76"/>
      <c r="K58" s="76"/>
      <c r="L58" s="76"/>
      <c r="M58" s="76"/>
      <c r="N58" s="76">
        <v>212794.21</v>
      </c>
      <c r="O58" s="76"/>
      <c r="P58" s="76"/>
      <c r="Q58" s="75">
        <v>212794.21</v>
      </c>
      <c r="R58" s="74">
        <v>212794.21</v>
      </c>
    </row>
    <row r="59" spans="1:18" x14ac:dyDescent="0.2">
      <c r="A59" s="18"/>
      <c r="B59" s="73" t="s">
        <v>172</v>
      </c>
      <c r="C59" s="72"/>
      <c r="D59" s="72"/>
      <c r="E59" s="71"/>
      <c r="F59" s="70"/>
      <c r="G59" s="70"/>
      <c r="H59" s="70"/>
      <c r="I59" s="70"/>
      <c r="J59" s="70"/>
      <c r="K59" s="70"/>
      <c r="L59" s="70"/>
      <c r="M59" s="70"/>
      <c r="N59" s="70">
        <v>212794.21</v>
      </c>
      <c r="O59" s="70"/>
      <c r="P59" s="70"/>
      <c r="Q59" s="69">
        <v>212794.21</v>
      </c>
      <c r="R59" s="68">
        <v>212794.21</v>
      </c>
    </row>
    <row r="60" spans="1:18" x14ac:dyDescent="0.2">
      <c r="A60" s="18"/>
      <c r="B60" s="83" t="s">
        <v>52</v>
      </c>
      <c r="C60" s="82" t="s">
        <v>49</v>
      </c>
      <c r="D60" s="67" t="s">
        <v>53</v>
      </c>
      <c r="E60" s="66"/>
      <c r="F60" s="65"/>
      <c r="G60" s="65"/>
      <c r="H60" s="65"/>
      <c r="I60" s="65"/>
      <c r="J60" s="65"/>
      <c r="K60" s="65"/>
      <c r="L60" s="65"/>
      <c r="M60" s="65"/>
      <c r="N60" s="65"/>
      <c r="O60" s="65">
        <v>1050</v>
      </c>
      <c r="P60" s="65">
        <v>1498.5</v>
      </c>
      <c r="Q60" s="64">
        <v>2548.5</v>
      </c>
      <c r="R60" s="63">
        <v>2548.5</v>
      </c>
    </row>
    <row r="61" spans="1:18" x14ac:dyDescent="0.2">
      <c r="A61" s="18"/>
      <c r="B61" s="80"/>
      <c r="C61" s="79" t="s">
        <v>159</v>
      </c>
      <c r="D61" s="78"/>
      <c r="E61" s="77"/>
      <c r="F61" s="76"/>
      <c r="G61" s="76"/>
      <c r="H61" s="76"/>
      <c r="I61" s="76"/>
      <c r="J61" s="76"/>
      <c r="K61" s="76"/>
      <c r="L61" s="76"/>
      <c r="M61" s="76"/>
      <c r="N61" s="76"/>
      <c r="O61" s="76">
        <v>1050</v>
      </c>
      <c r="P61" s="76">
        <v>1498.5</v>
      </c>
      <c r="Q61" s="75">
        <v>2548.5</v>
      </c>
      <c r="R61" s="74">
        <v>2548.5</v>
      </c>
    </row>
    <row r="62" spans="1:18" x14ac:dyDescent="0.2">
      <c r="A62" s="18"/>
      <c r="B62" s="73" t="s">
        <v>178</v>
      </c>
      <c r="C62" s="72"/>
      <c r="D62" s="72"/>
      <c r="E62" s="71"/>
      <c r="F62" s="70"/>
      <c r="G62" s="70"/>
      <c r="H62" s="70"/>
      <c r="I62" s="70"/>
      <c r="J62" s="70"/>
      <c r="K62" s="70"/>
      <c r="L62" s="70"/>
      <c r="M62" s="70"/>
      <c r="N62" s="70"/>
      <c r="O62" s="70">
        <v>1050</v>
      </c>
      <c r="P62" s="70">
        <v>1498.5</v>
      </c>
      <c r="Q62" s="69">
        <v>2548.5</v>
      </c>
      <c r="R62" s="68">
        <v>2548.5</v>
      </c>
    </row>
    <row r="63" spans="1:18" x14ac:dyDescent="0.2">
      <c r="A63" s="18"/>
      <c r="B63" s="83" t="s">
        <v>114</v>
      </c>
      <c r="C63" s="82" t="s">
        <v>49</v>
      </c>
      <c r="D63" s="67" t="s">
        <v>114</v>
      </c>
      <c r="E63" s="66"/>
      <c r="F63" s="65"/>
      <c r="G63" s="65"/>
      <c r="H63" s="65"/>
      <c r="I63" s="65"/>
      <c r="J63" s="65"/>
      <c r="K63" s="65"/>
      <c r="L63" s="65"/>
      <c r="M63" s="65"/>
      <c r="N63" s="65">
        <v>195164.93</v>
      </c>
      <c r="O63" s="65"/>
      <c r="P63" s="65"/>
      <c r="Q63" s="64">
        <v>195164.93</v>
      </c>
      <c r="R63" s="63">
        <v>195164.93</v>
      </c>
    </row>
    <row r="64" spans="1:18" x14ac:dyDescent="0.2">
      <c r="A64" s="18"/>
      <c r="B64" s="80"/>
      <c r="C64" s="79" t="s">
        <v>159</v>
      </c>
      <c r="D64" s="78"/>
      <c r="E64" s="77"/>
      <c r="F64" s="76"/>
      <c r="G64" s="76"/>
      <c r="H64" s="76"/>
      <c r="I64" s="76"/>
      <c r="J64" s="76"/>
      <c r="K64" s="76"/>
      <c r="L64" s="76"/>
      <c r="M64" s="76"/>
      <c r="N64" s="76">
        <v>195164.93</v>
      </c>
      <c r="O64" s="76"/>
      <c r="P64" s="76"/>
      <c r="Q64" s="75">
        <v>195164.93</v>
      </c>
      <c r="R64" s="74">
        <v>195164.93</v>
      </c>
    </row>
    <row r="65" spans="1:18" x14ac:dyDescent="0.2">
      <c r="A65" s="18"/>
      <c r="B65" s="73" t="s">
        <v>179</v>
      </c>
      <c r="C65" s="72"/>
      <c r="D65" s="72"/>
      <c r="E65" s="71"/>
      <c r="F65" s="70"/>
      <c r="G65" s="70"/>
      <c r="H65" s="70"/>
      <c r="I65" s="70"/>
      <c r="J65" s="70"/>
      <c r="K65" s="70"/>
      <c r="L65" s="70"/>
      <c r="M65" s="70"/>
      <c r="N65" s="70">
        <v>195164.93</v>
      </c>
      <c r="O65" s="70"/>
      <c r="P65" s="70"/>
      <c r="Q65" s="69">
        <v>195164.93</v>
      </c>
      <c r="R65" s="68">
        <v>195164.93</v>
      </c>
    </row>
    <row r="66" spans="1:18" x14ac:dyDescent="0.2">
      <c r="A66" s="14" t="s">
        <v>180</v>
      </c>
      <c r="B66" s="15"/>
      <c r="C66" s="15"/>
      <c r="D66" s="15"/>
      <c r="E66" s="41"/>
      <c r="F66" s="42"/>
      <c r="G66" s="42"/>
      <c r="H66" s="42"/>
      <c r="I66" s="42"/>
      <c r="J66" s="42"/>
      <c r="K66" s="42"/>
      <c r="L66" s="42"/>
      <c r="M66" s="42">
        <v>595.16</v>
      </c>
      <c r="N66" s="42">
        <v>591147.27</v>
      </c>
      <c r="O66" s="42">
        <v>1152.75</v>
      </c>
      <c r="P66" s="42">
        <v>1573.51</v>
      </c>
      <c r="Q66" s="21">
        <v>594468.68999999994</v>
      </c>
      <c r="R66" s="32">
        <v>594468.68999999994</v>
      </c>
    </row>
    <row r="67" spans="1:18" x14ac:dyDescent="0.2">
      <c r="A67" s="67"/>
      <c r="B67" s="67"/>
      <c r="C67" s="67"/>
      <c r="D67" s="67"/>
      <c r="E67" s="66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4"/>
      <c r="R67" s="63"/>
    </row>
    <row r="68" spans="1:18" x14ac:dyDescent="0.2">
      <c r="A68" s="84" t="s">
        <v>54</v>
      </c>
      <c r="B68" s="83" t="s">
        <v>78</v>
      </c>
      <c r="C68" s="82" t="s">
        <v>37</v>
      </c>
      <c r="D68" s="67" t="s">
        <v>38</v>
      </c>
      <c r="E68" s="66"/>
      <c r="F68" s="65"/>
      <c r="G68" s="65"/>
      <c r="H68" s="65"/>
      <c r="I68" s="65"/>
      <c r="J68" s="65"/>
      <c r="K68" s="65"/>
      <c r="L68" s="65">
        <v>177.3</v>
      </c>
      <c r="M68" s="65">
        <v>2240</v>
      </c>
      <c r="N68" s="65">
        <v>31140.620000000003</v>
      </c>
      <c r="O68" s="65">
        <v>21911.46</v>
      </c>
      <c r="P68" s="65">
        <v>42866.5</v>
      </c>
      <c r="Q68" s="64">
        <v>98335.88</v>
      </c>
      <c r="R68" s="63">
        <v>98335.88</v>
      </c>
    </row>
    <row r="69" spans="1:18" x14ac:dyDescent="0.2">
      <c r="A69" s="18"/>
      <c r="B69" s="80"/>
      <c r="C69" s="79" t="s">
        <v>147</v>
      </c>
      <c r="D69" s="78"/>
      <c r="E69" s="77"/>
      <c r="F69" s="76"/>
      <c r="G69" s="76"/>
      <c r="H69" s="76"/>
      <c r="I69" s="76"/>
      <c r="J69" s="76"/>
      <c r="K69" s="76"/>
      <c r="L69" s="76">
        <v>177.3</v>
      </c>
      <c r="M69" s="76">
        <v>2240</v>
      </c>
      <c r="N69" s="76">
        <v>31140.620000000003</v>
      </c>
      <c r="O69" s="76">
        <v>21911.46</v>
      </c>
      <c r="P69" s="76">
        <v>42866.5</v>
      </c>
      <c r="Q69" s="75">
        <v>98335.88</v>
      </c>
      <c r="R69" s="74">
        <v>98335.88</v>
      </c>
    </row>
    <row r="70" spans="1:18" x14ac:dyDescent="0.2">
      <c r="A70" s="18"/>
      <c r="B70" s="73" t="s">
        <v>181</v>
      </c>
      <c r="C70" s="72"/>
      <c r="D70" s="72"/>
      <c r="E70" s="71"/>
      <c r="F70" s="70"/>
      <c r="G70" s="70"/>
      <c r="H70" s="70"/>
      <c r="I70" s="70"/>
      <c r="J70" s="70"/>
      <c r="K70" s="70"/>
      <c r="L70" s="70">
        <v>177.3</v>
      </c>
      <c r="M70" s="70">
        <v>2240</v>
      </c>
      <c r="N70" s="70">
        <v>31140.620000000003</v>
      </c>
      <c r="O70" s="70">
        <v>21911.46</v>
      </c>
      <c r="P70" s="70">
        <v>42866.5</v>
      </c>
      <c r="Q70" s="69">
        <v>98335.88</v>
      </c>
      <c r="R70" s="68">
        <v>98335.88</v>
      </c>
    </row>
    <row r="71" spans="1:18" x14ac:dyDescent="0.2">
      <c r="A71" s="18"/>
      <c r="B71" s="83" t="s">
        <v>484</v>
      </c>
      <c r="C71" s="82" t="s">
        <v>37</v>
      </c>
      <c r="D71" s="67" t="s">
        <v>38</v>
      </c>
      <c r="E71" s="66"/>
      <c r="F71" s="65"/>
      <c r="G71" s="65"/>
      <c r="H71" s="65"/>
      <c r="I71" s="65"/>
      <c r="J71" s="65"/>
      <c r="K71" s="65"/>
      <c r="L71" s="65"/>
      <c r="M71" s="65"/>
      <c r="N71" s="65"/>
      <c r="O71" s="65">
        <v>30000</v>
      </c>
      <c r="P71" s="65"/>
      <c r="Q71" s="64">
        <v>30000</v>
      </c>
      <c r="R71" s="63">
        <v>30000</v>
      </c>
    </row>
    <row r="72" spans="1:18" x14ac:dyDescent="0.2">
      <c r="A72" s="18"/>
      <c r="B72" s="80"/>
      <c r="C72" s="79" t="s">
        <v>147</v>
      </c>
      <c r="D72" s="78"/>
      <c r="E72" s="77"/>
      <c r="F72" s="76"/>
      <c r="G72" s="76"/>
      <c r="H72" s="76"/>
      <c r="I72" s="76"/>
      <c r="J72" s="76"/>
      <c r="K72" s="76"/>
      <c r="L72" s="76"/>
      <c r="M72" s="76"/>
      <c r="N72" s="76"/>
      <c r="O72" s="76">
        <v>30000</v>
      </c>
      <c r="P72" s="76"/>
      <c r="Q72" s="75">
        <v>30000</v>
      </c>
      <c r="R72" s="74">
        <v>30000</v>
      </c>
    </row>
    <row r="73" spans="1:18" x14ac:dyDescent="0.2">
      <c r="A73" s="18"/>
      <c r="B73" s="73" t="s">
        <v>483</v>
      </c>
      <c r="C73" s="72"/>
      <c r="D73" s="72"/>
      <c r="E73" s="71"/>
      <c r="F73" s="70"/>
      <c r="G73" s="70"/>
      <c r="H73" s="70"/>
      <c r="I73" s="70"/>
      <c r="J73" s="70"/>
      <c r="K73" s="70"/>
      <c r="L73" s="70"/>
      <c r="M73" s="70"/>
      <c r="N73" s="70"/>
      <c r="O73" s="70">
        <v>30000</v>
      </c>
      <c r="P73" s="70"/>
      <c r="Q73" s="69">
        <v>30000</v>
      </c>
      <c r="R73" s="68">
        <v>30000</v>
      </c>
    </row>
    <row r="74" spans="1:18" x14ac:dyDescent="0.2">
      <c r="A74" s="18"/>
      <c r="B74" s="83" t="s">
        <v>482</v>
      </c>
      <c r="C74" s="82" t="s">
        <v>37</v>
      </c>
      <c r="D74" s="67" t="s">
        <v>38</v>
      </c>
      <c r="E74" s="66"/>
      <c r="F74" s="65"/>
      <c r="G74" s="65"/>
      <c r="H74" s="65"/>
      <c r="I74" s="65"/>
      <c r="J74" s="65"/>
      <c r="K74" s="65"/>
      <c r="L74" s="65"/>
      <c r="M74" s="65"/>
      <c r="N74" s="65">
        <v>1934.56</v>
      </c>
      <c r="O74" s="65">
        <v>4506.72</v>
      </c>
      <c r="P74" s="65"/>
      <c r="Q74" s="64">
        <v>6441.2800000000007</v>
      </c>
      <c r="R74" s="63">
        <v>6441.2800000000007</v>
      </c>
    </row>
    <row r="75" spans="1:18" x14ac:dyDescent="0.2">
      <c r="A75" s="18"/>
      <c r="B75" s="80"/>
      <c r="C75" s="79" t="s">
        <v>147</v>
      </c>
      <c r="D75" s="78"/>
      <c r="E75" s="77"/>
      <c r="F75" s="76"/>
      <c r="G75" s="76"/>
      <c r="H75" s="76"/>
      <c r="I75" s="76"/>
      <c r="J75" s="76"/>
      <c r="K75" s="76"/>
      <c r="L75" s="76"/>
      <c r="M75" s="76"/>
      <c r="N75" s="76">
        <v>1934.56</v>
      </c>
      <c r="O75" s="76">
        <v>4506.72</v>
      </c>
      <c r="P75" s="76"/>
      <c r="Q75" s="75">
        <v>6441.2800000000007</v>
      </c>
      <c r="R75" s="74">
        <v>6441.2800000000007</v>
      </c>
    </row>
    <row r="76" spans="1:18" x14ac:dyDescent="0.2">
      <c r="A76" s="18"/>
      <c r="B76" s="73" t="s">
        <v>481</v>
      </c>
      <c r="C76" s="72"/>
      <c r="D76" s="72"/>
      <c r="E76" s="71"/>
      <c r="F76" s="70"/>
      <c r="G76" s="70"/>
      <c r="H76" s="70"/>
      <c r="I76" s="70"/>
      <c r="J76" s="70"/>
      <c r="K76" s="70"/>
      <c r="L76" s="70"/>
      <c r="M76" s="70"/>
      <c r="N76" s="70">
        <v>1934.56</v>
      </c>
      <c r="O76" s="70">
        <v>4506.72</v>
      </c>
      <c r="P76" s="70"/>
      <c r="Q76" s="69">
        <v>6441.2800000000007</v>
      </c>
      <c r="R76" s="68">
        <v>6441.2800000000007</v>
      </c>
    </row>
    <row r="77" spans="1:18" x14ac:dyDescent="0.2">
      <c r="A77" s="18"/>
      <c r="B77" s="83" t="s">
        <v>115</v>
      </c>
      <c r="C77" s="82" t="s">
        <v>37</v>
      </c>
      <c r="D77" s="67" t="s">
        <v>38</v>
      </c>
      <c r="E77" s="66">
        <v>1956.8400000000001</v>
      </c>
      <c r="F77" s="65"/>
      <c r="G77" s="65"/>
      <c r="H77" s="65"/>
      <c r="I77" s="65"/>
      <c r="J77" s="65"/>
      <c r="K77" s="65"/>
      <c r="L77" s="65"/>
      <c r="M77" s="65">
        <v>-1271.96</v>
      </c>
      <c r="N77" s="65"/>
      <c r="O77" s="65">
        <v>1550</v>
      </c>
      <c r="P77" s="65"/>
      <c r="Q77" s="64">
        <v>2234.88</v>
      </c>
      <c r="R77" s="63">
        <v>2234.88</v>
      </c>
    </row>
    <row r="78" spans="1:18" x14ac:dyDescent="0.2">
      <c r="A78" s="18"/>
      <c r="B78" s="80"/>
      <c r="C78" s="79" t="s">
        <v>147</v>
      </c>
      <c r="D78" s="78"/>
      <c r="E78" s="77">
        <v>1956.8400000000001</v>
      </c>
      <c r="F78" s="76"/>
      <c r="G78" s="76"/>
      <c r="H78" s="76"/>
      <c r="I78" s="76"/>
      <c r="J78" s="76"/>
      <c r="K78" s="76"/>
      <c r="L78" s="76"/>
      <c r="M78" s="76">
        <v>-1271.96</v>
      </c>
      <c r="N78" s="76"/>
      <c r="O78" s="76">
        <v>1550</v>
      </c>
      <c r="P78" s="76"/>
      <c r="Q78" s="75">
        <v>2234.88</v>
      </c>
      <c r="R78" s="74">
        <v>2234.88</v>
      </c>
    </row>
    <row r="79" spans="1:18" x14ac:dyDescent="0.2">
      <c r="A79" s="18"/>
      <c r="B79" s="73" t="s">
        <v>183</v>
      </c>
      <c r="C79" s="72"/>
      <c r="D79" s="72"/>
      <c r="E79" s="71">
        <v>1956.8400000000001</v>
      </c>
      <c r="F79" s="70"/>
      <c r="G79" s="70"/>
      <c r="H79" s="70"/>
      <c r="I79" s="70"/>
      <c r="J79" s="70"/>
      <c r="K79" s="70"/>
      <c r="L79" s="70"/>
      <c r="M79" s="70">
        <v>-1271.96</v>
      </c>
      <c r="N79" s="70"/>
      <c r="O79" s="70">
        <v>1550</v>
      </c>
      <c r="P79" s="70"/>
      <c r="Q79" s="69">
        <v>2234.88</v>
      </c>
      <c r="R79" s="68">
        <v>2234.88</v>
      </c>
    </row>
    <row r="80" spans="1:18" x14ac:dyDescent="0.2">
      <c r="A80" s="18"/>
      <c r="B80" s="83" t="s">
        <v>91</v>
      </c>
      <c r="C80" s="82" t="s">
        <v>37</v>
      </c>
      <c r="D80" s="67" t="s">
        <v>38</v>
      </c>
      <c r="E80" s="66"/>
      <c r="F80" s="65">
        <v>3913.4</v>
      </c>
      <c r="G80" s="65"/>
      <c r="H80" s="65"/>
      <c r="I80" s="65"/>
      <c r="J80" s="65"/>
      <c r="K80" s="65"/>
      <c r="L80" s="65"/>
      <c r="M80" s="65"/>
      <c r="N80" s="65"/>
      <c r="O80" s="65"/>
      <c r="P80" s="65">
        <v>0</v>
      </c>
      <c r="Q80" s="64">
        <v>3913.4</v>
      </c>
      <c r="R80" s="63">
        <v>3913.4</v>
      </c>
    </row>
    <row r="81" spans="1:18" x14ac:dyDescent="0.2">
      <c r="A81" s="18"/>
      <c r="B81" s="80"/>
      <c r="C81" s="81"/>
      <c r="D81" s="6" t="s">
        <v>444</v>
      </c>
      <c r="E81" s="52"/>
      <c r="F81" s="53"/>
      <c r="G81" s="53"/>
      <c r="H81" s="53"/>
      <c r="I81" s="53"/>
      <c r="J81" s="53"/>
      <c r="K81" s="53"/>
      <c r="L81" s="53"/>
      <c r="M81" s="53">
        <v>77901.41</v>
      </c>
      <c r="N81" s="53">
        <v>200673.56</v>
      </c>
      <c r="O81" s="53"/>
      <c r="P81" s="53"/>
      <c r="Q81" s="11">
        <v>278574.96999999997</v>
      </c>
      <c r="R81" s="51">
        <v>278574.96999999997</v>
      </c>
    </row>
    <row r="82" spans="1:18" x14ac:dyDescent="0.2">
      <c r="A82" s="18"/>
      <c r="B82" s="80"/>
      <c r="C82" s="79" t="s">
        <v>147</v>
      </c>
      <c r="D82" s="78"/>
      <c r="E82" s="77"/>
      <c r="F82" s="76">
        <v>3913.4</v>
      </c>
      <c r="G82" s="76"/>
      <c r="H82" s="76"/>
      <c r="I82" s="76"/>
      <c r="J82" s="76"/>
      <c r="K82" s="76"/>
      <c r="L82" s="76"/>
      <c r="M82" s="76">
        <v>77901.41</v>
      </c>
      <c r="N82" s="76">
        <v>200673.56</v>
      </c>
      <c r="O82" s="76"/>
      <c r="P82" s="76">
        <v>0</v>
      </c>
      <c r="Q82" s="75">
        <v>282488.37</v>
      </c>
      <c r="R82" s="74">
        <v>282488.37</v>
      </c>
    </row>
    <row r="83" spans="1:18" x14ac:dyDescent="0.2">
      <c r="A83" s="18"/>
      <c r="B83" s="73" t="s">
        <v>184</v>
      </c>
      <c r="C83" s="72"/>
      <c r="D83" s="72"/>
      <c r="E83" s="71"/>
      <c r="F83" s="70">
        <v>3913.4</v>
      </c>
      <c r="G83" s="70"/>
      <c r="H83" s="70"/>
      <c r="I83" s="70"/>
      <c r="J83" s="70"/>
      <c r="K83" s="70"/>
      <c r="L83" s="70"/>
      <c r="M83" s="70">
        <v>77901.41</v>
      </c>
      <c r="N83" s="70">
        <v>200673.56</v>
      </c>
      <c r="O83" s="70"/>
      <c r="P83" s="70">
        <v>0</v>
      </c>
      <c r="Q83" s="69">
        <v>282488.37</v>
      </c>
      <c r="R83" s="68">
        <v>282488.37</v>
      </c>
    </row>
    <row r="84" spans="1:18" x14ac:dyDescent="0.2">
      <c r="A84" s="18"/>
      <c r="B84" s="83" t="s">
        <v>98</v>
      </c>
      <c r="C84" s="82" t="s">
        <v>37</v>
      </c>
      <c r="D84" s="67" t="s">
        <v>38</v>
      </c>
      <c r="E84" s="66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>
        <v>1750</v>
      </c>
      <c r="Q84" s="64">
        <v>1750</v>
      </c>
      <c r="R84" s="63">
        <v>1750</v>
      </c>
    </row>
    <row r="85" spans="1:18" x14ac:dyDescent="0.2">
      <c r="A85" s="18"/>
      <c r="B85" s="80"/>
      <c r="C85" s="79" t="s">
        <v>147</v>
      </c>
      <c r="D85" s="78"/>
      <c r="E85" s="77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>
        <v>1750</v>
      </c>
      <c r="Q85" s="75">
        <v>1750</v>
      </c>
      <c r="R85" s="74">
        <v>1750</v>
      </c>
    </row>
    <row r="86" spans="1:18" x14ac:dyDescent="0.2">
      <c r="A86" s="18"/>
      <c r="B86" s="73" t="s">
        <v>187</v>
      </c>
      <c r="C86" s="72"/>
      <c r="D86" s="72"/>
      <c r="E86" s="71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>
        <v>1750</v>
      </c>
      <c r="Q86" s="69">
        <v>1750</v>
      </c>
      <c r="R86" s="68">
        <v>1750</v>
      </c>
    </row>
    <row r="87" spans="1:18" x14ac:dyDescent="0.2">
      <c r="A87" s="18"/>
      <c r="B87" s="83" t="s">
        <v>86</v>
      </c>
      <c r="C87" s="82" t="s">
        <v>37</v>
      </c>
      <c r="D87" s="67" t="s">
        <v>38</v>
      </c>
      <c r="E87" s="66"/>
      <c r="F87" s="65"/>
      <c r="G87" s="65"/>
      <c r="H87" s="65"/>
      <c r="I87" s="65"/>
      <c r="J87" s="65"/>
      <c r="K87" s="65"/>
      <c r="L87" s="65"/>
      <c r="M87" s="65"/>
      <c r="N87" s="65">
        <v>19395</v>
      </c>
      <c r="O87" s="65">
        <v>32737.11</v>
      </c>
      <c r="P87" s="65">
        <v>32763.559999999998</v>
      </c>
      <c r="Q87" s="64">
        <v>84895.67</v>
      </c>
      <c r="R87" s="63">
        <v>84895.67</v>
      </c>
    </row>
    <row r="88" spans="1:18" x14ac:dyDescent="0.2">
      <c r="A88" s="18"/>
      <c r="B88" s="80"/>
      <c r="C88" s="79" t="s">
        <v>147</v>
      </c>
      <c r="D88" s="78"/>
      <c r="E88" s="77"/>
      <c r="F88" s="76"/>
      <c r="G88" s="76"/>
      <c r="H88" s="76"/>
      <c r="I88" s="76"/>
      <c r="J88" s="76"/>
      <c r="K88" s="76"/>
      <c r="L88" s="76"/>
      <c r="M88" s="76"/>
      <c r="N88" s="76">
        <v>19395</v>
      </c>
      <c r="O88" s="76">
        <v>32737.11</v>
      </c>
      <c r="P88" s="76">
        <v>32763.559999999998</v>
      </c>
      <c r="Q88" s="75">
        <v>84895.67</v>
      </c>
      <c r="R88" s="74">
        <v>84895.67</v>
      </c>
    </row>
    <row r="89" spans="1:18" x14ac:dyDescent="0.2">
      <c r="A89" s="18"/>
      <c r="B89" s="73" t="s">
        <v>189</v>
      </c>
      <c r="C89" s="72"/>
      <c r="D89" s="72"/>
      <c r="E89" s="71"/>
      <c r="F89" s="70"/>
      <c r="G89" s="70"/>
      <c r="H89" s="70"/>
      <c r="I89" s="70"/>
      <c r="J89" s="70"/>
      <c r="K89" s="70"/>
      <c r="L89" s="70"/>
      <c r="M89" s="70"/>
      <c r="N89" s="70">
        <v>19395</v>
      </c>
      <c r="O89" s="70">
        <v>32737.11</v>
      </c>
      <c r="P89" s="70">
        <v>32763.559999999998</v>
      </c>
      <c r="Q89" s="69">
        <v>84895.67</v>
      </c>
      <c r="R89" s="68">
        <v>84895.67</v>
      </c>
    </row>
    <row r="90" spans="1:18" x14ac:dyDescent="0.2">
      <c r="A90" s="18"/>
      <c r="B90" s="83" t="s">
        <v>87</v>
      </c>
      <c r="C90" s="82" t="s">
        <v>11</v>
      </c>
      <c r="D90" s="67" t="s">
        <v>12</v>
      </c>
      <c r="E90" s="66"/>
      <c r="F90" s="65"/>
      <c r="G90" s="65"/>
      <c r="H90" s="65"/>
      <c r="I90" s="65"/>
      <c r="J90" s="65"/>
      <c r="K90" s="65"/>
      <c r="L90" s="65"/>
      <c r="M90" s="65">
        <v>2192.2200000000003</v>
      </c>
      <c r="N90" s="65">
        <v>377.42999999999995</v>
      </c>
      <c r="O90" s="65">
        <v>314.57</v>
      </c>
      <c r="P90" s="65">
        <v>676.26</v>
      </c>
      <c r="Q90" s="64">
        <v>3560.4800000000005</v>
      </c>
      <c r="R90" s="63">
        <v>3560.4800000000005</v>
      </c>
    </row>
    <row r="91" spans="1:18" x14ac:dyDescent="0.2">
      <c r="A91" s="18"/>
      <c r="B91" s="80"/>
      <c r="C91" s="79" t="s">
        <v>18</v>
      </c>
      <c r="D91" s="78"/>
      <c r="E91" s="77"/>
      <c r="F91" s="76"/>
      <c r="G91" s="76"/>
      <c r="H91" s="76"/>
      <c r="I91" s="76"/>
      <c r="J91" s="76"/>
      <c r="K91" s="76"/>
      <c r="L91" s="76"/>
      <c r="M91" s="76">
        <v>2192.2200000000003</v>
      </c>
      <c r="N91" s="76">
        <v>377.42999999999995</v>
      </c>
      <c r="O91" s="76">
        <v>314.57</v>
      </c>
      <c r="P91" s="76">
        <v>676.26</v>
      </c>
      <c r="Q91" s="75">
        <v>3560.4800000000005</v>
      </c>
      <c r="R91" s="74">
        <v>3560.4800000000005</v>
      </c>
    </row>
    <row r="92" spans="1:18" x14ac:dyDescent="0.2">
      <c r="A92" s="18"/>
      <c r="B92" s="73" t="s">
        <v>158</v>
      </c>
      <c r="C92" s="72"/>
      <c r="D92" s="72"/>
      <c r="E92" s="71"/>
      <c r="F92" s="70"/>
      <c r="G92" s="70"/>
      <c r="H92" s="70"/>
      <c r="I92" s="70"/>
      <c r="J92" s="70"/>
      <c r="K92" s="70"/>
      <c r="L92" s="70"/>
      <c r="M92" s="70">
        <v>2192.2200000000003</v>
      </c>
      <c r="N92" s="70">
        <v>377.42999999999995</v>
      </c>
      <c r="O92" s="70">
        <v>314.57</v>
      </c>
      <c r="P92" s="70">
        <v>676.26</v>
      </c>
      <c r="Q92" s="69">
        <v>3560.4800000000005</v>
      </c>
      <c r="R92" s="68">
        <v>3560.4800000000005</v>
      </c>
    </row>
    <row r="93" spans="1:18" x14ac:dyDescent="0.2">
      <c r="A93" s="18"/>
      <c r="B93" s="83" t="s">
        <v>442</v>
      </c>
      <c r="C93" s="82" t="s">
        <v>37</v>
      </c>
      <c r="D93" s="67" t="s">
        <v>38</v>
      </c>
      <c r="E93" s="66"/>
      <c r="F93" s="65">
        <v>778.32</v>
      </c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4">
        <v>778.32</v>
      </c>
      <c r="R93" s="63">
        <v>778.32</v>
      </c>
    </row>
    <row r="94" spans="1:18" x14ac:dyDescent="0.2">
      <c r="A94" s="18"/>
      <c r="B94" s="80"/>
      <c r="C94" s="79" t="s">
        <v>147</v>
      </c>
      <c r="D94" s="78"/>
      <c r="E94" s="77"/>
      <c r="F94" s="76">
        <v>778.32</v>
      </c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5">
        <v>778.32</v>
      </c>
      <c r="R94" s="74">
        <v>778.32</v>
      </c>
    </row>
    <row r="95" spans="1:18" x14ac:dyDescent="0.2">
      <c r="A95" s="18"/>
      <c r="B95" s="73" t="s">
        <v>440</v>
      </c>
      <c r="C95" s="72"/>
      <c r="D95" s="72"/>
      <c r="E95" s="71"/>
      <c r="F95" s="70">
        <v>778.32</v>
      </c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69">
        <v>778.32</v>
      </c>
      <c r="R95" s="68">
        <v>778.32</v>
      </c>
    </row>
    <row r="96" spans="1:18" x14ac:dyDescent="0.2">
      <c r="A96" s="14" t="s">
        <v>191</v>
      </c>
      <c r="B96" s="15"/>
      <c r="C96" s="15"/>
      <c r="D96" s="15"/>
      <c r="E96" s="41">
        <v>1956.8400000000001</v>
      </c>
      <c r="F96" s="42">
        <v>4691.72</v>
      </c>
      <c r="G96" s="42"/>
      <c r="H96" s="42"/>
      <c r="I96" s="42"/>
      <c r="J96" s="42"/>
      <c r="K96" s="42"/>
      <c r="L96" s="42">
        <v>177.3</v>
      </c>
      <c r="M96" s="42">
        <v>81061.67</v>
      </c>
      <c r="N96" s="42">
        <v>253521.16999999998</v>
      </c>
      <c r="O96" s="42">
        <v>91019.860000000015</v>
      </c>
      <c r="P96" s="42">
        <v>78056.319999999992</v>
      </c>
      <c r="Q96" s="21">
        <v>510484.87999999995</v>
      </c>
      <c r="R96" s="32">
        <v>510484.87999999995</v>
      </c>
    </row>
    <row r="97" spans="1:18" x14ac:dyDescent="0.2">
      <c r="A97" s="67"/>
      <c r="B97" s="67"/>
      <c r="C97" s="67"/>
      <c r="D97" s="67"/>
      <c r="E97" s="66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4"/>
      <c r="R97" s="63"/>
    </row>
    <row r="98" spans="1:18" x14ac:dyDescent="0.2">
      <c r="A98" s="84" t="s">
        <v>15</v>
      </c>
      <c r="B98" s="83" t="s">
        <v>56</v>
      </c>
      <c r="C98" s="82" t="s">
        <v>57</v>
      </c>
      <c r="D98" s="67" t="s">
        <v>58</v>
      </c>
      <c r="E98" s="66">
        <v>10515.55</v>
      </c>
      <c r="F98" s="65">
        <v>6497.42</v>
      </c>
      <c r="G98" s="65">
        <v>7983.77</v>
      </c>
      <c r="H98" s="65">
        <v>8643.3900000000012</v>
      </c>
      <c r="I98" s="65">
        <v>5302.14</v>
      </c>
      <c r="J98" s="65">
        <v>11591.47</v>
      </c>
      <c r="K98" s="65">
        <v>6808.3</v>
      </c>
      <c r="L98" s="65">
        <v>11059.630000000001</v>
      </c>
      <c r="M98" s="65">
        <v>6965.42</v>
      </c>
      <c r="N98" s="65">
        <v>8464.3200000000015</v>
      </c>
      <c r="O98" s="65">
        <v>9069.76</v>
      </c>
      <c r="P98" s="65">
        <v>8494.08</v>
      </c>
      <c r="Q98" s="64">
        <v>101395.25000000001</v>
      </c>
      <c r="R98" s="63">
        <v>101395.25000000001</v>
      </c>
    </row>
    <row r="99" spans="1:18" x14ac:dyDescent="0.2">
      <c r="A99" s="18"/>
      <c r="B99" s="80"/>
      <c r="C99" s="81"/>
      <c r="D99" s="6" t="s">
        <v>61</v>
      </c>
      <c r="E99" s="52"/>
      <c r="F99" s="53"/>
      <c r="G99" s="53"/>
      <c r="H99" s="53"/>
      <c r="I99" s="53"/>
      <c r="J99" s="53"/>
      <c r="K99" s="53"/>
      <c r="L99" s="53"/>
      <c r="M99" s="53"/>
      <c r="N99" s="53">
        <v>5119.3</v>
      </c>
      <c r="O99" s="53"/>
      <c r="P99" s="53"/>
      <c r="Q99" s="11">
        <v>5119.3</v>
      </c>
      <c r="R99" s="51">
        <v>5119.3</v>
      </c>
    </row>
    <row r="100" spans="1:18" x14ac:dyDescent="0.2">
      <c r="A100" s="18"/>
      <c r="B100" s="80"/>
      <c r="C100" s="81"/>
      <c r="D100" s="6" t="s">
        <v>480</v>
      </c>
      <c r="E100" s="52">
        <v>34428.76</v>
      </c>
      <c r="F100" s="53">
        <v>198163.53999999998</v>
      </c>
      <c r="G100" s="53">
        <v>327991.53000000003</v>
      </c>
      <c r="H100" s="53">
        <v>319344.59000000003</v>
      </c>
      <c r="I100" s="53">
        <v>1869361.7200000002</v>
      </c>
      <c r="J100" s="53">
        <v>394043.8</v>
      </c>
      <c r="K100" s="53">
        <v>168588.36</v>
      </c>
      <c r="L100" s="53">
        <v>354577.71</v>
      </c>
      <c r="M100" s="53">
        <v>322881.39</v>
      </c>
      <c r="N100" s="53">
        <v>164606.84999999998</v>
      </c>
      <c r="O100" s="53">
        <v>81443.27</v>
      </c>
      <c r="P100" s="53">
        <v>9273.84</v>
      </c>
      <c r="Q100" s="11">
        <v>4244705.3600000003</v>
      </c>
      <c r="R100" s="51">
        <v>4244705.3600000003</v>
      </c>
    </row>
    <row r="101" spans="1:18" x14ac:dyDescent="0.2">
      <c r="A101" s="18"/>
      <c r="B101" s="80"/>
      <c r="C101" s="79" t="s">
        <v>192</v>
      </c>
      <c r="D101" s="78"/>
      <c r="E101" s="77">
        <v>44944.31</v>
      </c>
      <c r="F101" s="76">
        <v>204660.96</v>
      </c>
      <c r="G101" s="76">
        <v>335975.30000000005</v>
      </c>
      <c r="H101" s="76">
        <v>327987.98000000004</v>
      </c>
      <c r="I101" s="76">
        <v>1874663.86</v>
      </c>
      <c r="J101" s="76">
        <v>405635.26999999996</v>
      </c>
      <c r="K101" s="76">
        <v>175396.65999999997</v>
      </c>
      <c r="L101" s="76">
        <v>365637.34</v>
      </c>
      <c r="M101" s="76">
        <v>329846.81</v>
      </c>
      <c r="N101" s="76">
        <v>178190.46999999997</v>
      </c>
      <c r="O101" s="76">
        <v>90513.03</v>
      </c>
      <c r="P101" s="76">
        <v>17767.919999999998</v>
      </c>
      <c r="Q101" s="75">
        <v>4351219.91</v>
      </c>
      <c r="R101" s="74">
        <v>4351219.91</v>
      </c>
    </row>
    <row r="102" spans="1:18" x14ac:dyDescent="0.2">
      <c r="A102" s="18"/>
      <c r="B102" s="80"/>
      <c r="C102" s="82" t="s">
        <v>11</v>
      </c>
      <c r="D102" s="67" t="s">
        <v>12</v>
      </c>
      <c r="E102" s="66"/>
      <c r="F102" s="65"/>
      <c r="G102" s="65"/>
      <c r="H102" s="65"/>
      <c r="I102" s="65"/>
      <c r="J102" s="65"/>
      <c r="K102" s="65"/>
      <c r="L102" s="65"/>
      <c r="M102" s="65">
        <v>25.85</v>
      </c>
      <c r="N102" s="65"/>
      <c r="O102" s="65">
        <v>30.94</v>
      </c>
      <c r="P102" s="65">
        <v>-4.7699999999999996</v>
      </c>
      <c r="Q102" s="64">
        <v>52.02000000000001</v>
      </c>
      <c r="R102" s="63">
        <v>52.02000000000001</v>
      </c>
    </row>
    <row r="103" spans="1:18" x14ac:dyDescent="0.2">
      <c r="A103" s="18"/>
      <c r="B103" s="80"/>
      <c r="C103" s="81"/>
      <c r="D103" s="6" t="s">
        <v>63</v>
      </c>
      <c r="E103" s="52"/>
      <c r="F103" s="53"/>
      <c r="G103" s="53"/>
      <c r="H103" s="53"/>
      <c r="I103" s="53"/>
      <c r="J103" s="53"/>
      <c r="K103" s="53"/>
      <c r="L103" s="53"/>
      <c r="M103" s="53"/>
      <c r="N103" s="53">
        <v>167098.9</v>
      </c>
      <c r="O103" s="53"/>
      <c r="P103" s="53"/>
      <c r="Q103" s="11">
        <v>167098.9</v>
      </c>
      <c r="R103" s="51">
        <v>167098.9</v>
      </c>
    </row>
    <row r="104" spans="1:18" x14ac:dyDescent="0.2">
      <c r="A104" s="18"/>
      <c r="B104" s="80"/>
      <c r="C104" s="79" t="s">
        <v>18</v>
      </c>
      <c r="D104" s="78"/>
      <c r="E104" s="77"/>
      <c r="F104" s="76"/>
      <c r="G104" s="76"/>
      <c r="H104" s="76"/>
      <c r="I104" s="76"/>
      <c r="J104" s="76"/>
      <c r="K104" s="76"/>
      <c r="L104" s="76"/>
      <c r="M104" s="76">
        <v>25.85</v>
      </c>
      <c r="N104" s="76">
        <v>167098.9</v>
      </c>
      <c r="O104" s="76">
        <v>30.94</v>
      </c>
      <c r="P104" s="76">
        <v>-4.7699999999999996</v>
      </c>
      <c r="Q104" s="75">
        <v>167150.91999999998</v>
      </c>
      <c r="R104" s="74">
        <v>167150.91999999998</v>
      </c>
    </row>
    <row r="105" spans="1:18" x14ac:dyDescent="0.2">
      <c r="A105" s="18"/>
      <c r="B105" s="73" t="s">
        <v>193</v>
      </c>
      <c r="C105" s="72"/>
      <c r="D105" s="72"/>
      <c r="E105" s="71">
        <v>44944.31</v>
      </c>
      <c r="F105" s="70">
        <v>204660.96</v>
      </c>
      <c r="G105" s="70">
        <v>335975.30000000005</v>
      </c>
      <c r="H105" s="70">
        <v>327987.98000000004</v>
      </c>
      <c r="I105" s="70">
        <v>1874663.86</v>
      </c>
      <c r="J105" s="70">
        <v>405635.26999999996</v>
      </c>
      <c r="K105" s="70">
        <v>175396.65999999997</v>
      </c>
      <c r="L105" s="70">
        <v>365637.34</v>
      </c>
      <c r="M105" s="70">
        <v>329872.65999999997</v>
      </c>
      <c r="N105" s="70">
        <v>345289.37</v>
      </c>
      <c r="O105" s="70">
        <v>90543.97</v>
      </c>
      <c r="P105" s="70">
        <v>17763.149999999998</v>
      </c>
      <c r="Q105" s="69">
        <v>4518370.83</v>
      </c>
      <c r="R105" s="68">
        <v>4518370.83</v>
      </c>
    </row>
    <row r="106" spans="1:18" x14ac:dyDescent="0.2">
      <c r="A106" s="18"/>
      <c r="B106" s="83" t="s">
        <v>14</v>
      </c>
      <c r="C106" s="82" t="s">
        <v>11</v>
      </c>
      <c r="D106" s="67" t="s">
        <v>64</v>
      </c>
      <c r="E106" s="66">
        <v>5174.82</v>
      </c>
      <c r="F106" s="65">
        <v>6247.17</v>
      </c>
      <c r="G106" s="65">
        <v>5702.18</v>
      </c>
      <c r="H106" s="65">
        <v>6050.05</v>
      </c>
      <c r="I106" s="65"/>
      <c r="J106" s="65"/>
      <c r="K106" s="65"/>
      <c r="L106" s="65">
        <v>14863.18</v>
      </c>
      <c r="M106" s="65">
        <v>20062.3</v>
      </c>
      <c r="N106" s="65">
        <v>150973.51</v>
      </c>
      <c r="O106" s="65">
        <v>14907.44</v>
      </c>
      <c r="P106" s="65">
        <v>58542.54</v>
      </c>
      <c r="Q106" s="64">
        <v>282523.19</v>
      </c>
      <c r="R106" s="63">
        <v>282523.19</v>
      </c>
    </row>
    <row r="107" spans="1:18" x14ac:dyDescent="0.2">
      <c r="A107" s="18"/>
      <c r="B107" s="80"/>
      <c r="C107" s="81"/>
      <c r="D107" s="6" t="s">
        <v>12</v>
      </c>
      <c r="E107" s="52">
        <v>5433</v>
      </c>
      <c r="F107" s="53">
        <v>5996.79</v>
      </c>
      <c r="G107" s="53">
        <v>5188.0099999999993</v>
      </c>
      <c r="H107" s="53">
        <v>4804.97</v>
      </c>
      <c r="I107" s="53">
        <v>5191.5599999999995</v>
      </c>
      <c r="J107" s="53">
        <v>5707.63</v>
      </c>
      <c r="K107" s="53">
        <v>3722.3500000000004</v>
      </c>
      <c r="L107" s="53">
        <v>10078.66</v>
      </c>
      <c r="M107" s="53">
        <v>10875.17</v>
      </c>
      <c r="N107" s="53">
        <v>3288.78</v>
      </c>
      <c r="O107" s="53">
        <v>7472.11</v>
      </c>
      <c r="P107" s="53">
        <v>2403.59</v>
      </c>
      <c r="Q107" s="11">
        <v>70162.62</v>
      </c>
      <c r="R107" s="51">
        <v>70162.62</v>
      </c>
    </row>
    <row r="108" spans="1:18" x14ac:dyDescent="0.2">
      <c r="A108" s="18"/>
      <c r="B108" s="80"/>
      <c r="C108" s="79" t="s">
        <v>18</v>
      </c>
      <c r="D108" s="78"/>
      <c r="E108" s="77">
        <v>10607.82</v>
      </c>
      <c r="F108" s="76">
        <v>12243.96</v>
      </c>
      <c r="G108" s="76">
        <v>10890.189999999999</v>
      </c>
      <c r="H108" s="76">
        <v>10855.02</v>
      </c>
      <c r="I108" s="76">
        <v>5191.5599999999995</v>
      </c>
      <c r="J108" s="76">
        <v>5707.63</v>
      </c>
      <c r="K108" s="76">
        <v>3722.3500000000004</v>
      </c>
      <c r="L108" s="76">
        <v>24941.84</v>
      </c>
      <c r="M108" s="76">
        <v>30937.47</v>
      </c>
      <c r="N108" s="76">
        <v>154262.29</v>
      </c>
      <c r="O108" s="76">
        <v>22379.55</v>
      </c>
      <c r="P108" s="76">
        <v>60946.130000000005</v>
      </c>
      <c r="Q108" s="75">
        <v>352685.81</v>
      </c>
      <c r="R108" s="74">
        <v>352685.81</v>
      </c>
    </row>
    <row r="109" spans="1:18" x14ac:dyDescent="0.2">
      <c r="A109" s="18"/>
      <c r="B109" s="73" t="s">
        <v>20</v>
      </c>
      <c r="C109" s="72"/>
      <c r="D109" s="72"/>
      <c r="E109" s="71">
        <v>10607.82</v>
      </c>
      <c r="F109" s="70">
        <v>12243.96</v>
      </c>
      <c r="G109" s="70">
        <v>10890.189999999999</v>
      </c>
      <c r="H109" s="70">
        <v>10855.02</v>
      </c>
      <c r="I109" s="70">
        <v>5191.5599999999995</v>
      </c>
      <c r="J109" s="70">
        <v>5707.63</v>
      </c>
      <c r="K109" s="70">
        <v>3722.3500000000004</v>
      </c>
      <c r="L109" s="70">
        <v>24941.84</v>
      </c>
      <c r="M109" s="70">
        <v>30937.47</v>
      </c>
      <c r="N109" s="70">
        <v>154262.29</v>
      </c>
      <c r="O109" s="70">
        <v>22379.55</v>
      </c>
      <c r="P109" s="70">
        <v>60946.130000000005</v>
      </c>
      <c r="Q109" s="69">
        <v>352685.81</v>
      </c>
      <c r="R109" s="68">
        <v>352685.81</v>
      </c>
    </row>
    <row r="110" spans="1:18" x14ac:dyDescent="0.2">
      <c r="A110" s="135" t="s">
        <v>22</v>
      </c>
      <c r="B110" s="136"/>
      <c r="C110" s="136"/>
      <c r="D110" s="136"/>
      <c r="E110" s="138">
        <v>55552.13</v>
      </c>
      <c r="F110" s="139">
        <v>216904.92</v>
      </c>
      <c r="G110" s="139">
        <v>346865.49000000005</v>
      </c>
      <c r="H110" s="139">
        <v>338843</v>
      </c>
      <c r="I110" s="139">
        <v>1879855.4200000002</v>
      </c>
      <c r="J110" s="139">
        <v>411342.89999999997</v>
      </c>
      <c r="K110" s="139">
        <v>179119.00999999998</v>
      </c>
      <c r="L110" s="139">
        <v>390579.18</v>
      </c>
      <c r="M110" s="139">
        <v>360810.12999999995</v>
      </c>
      <c r="N110" s="139">
        <v>499551.66000000003</v>
      </c>
      <c r="O110" s="139">
        <v>112923.52</v>
      </c>
      <c r="P110" s="139">
        <v>78709.279999999999</v>
      </c>
      <c r="Q110" s="140">
        <v>4871056.6400000006</v>
      </c>
      <c r="R110" s="152">
        <v>4871056.6400000006</v>
      </c>
    </row>
    <row r="111" spans="1:18" x14ac:dyDescent="0.2">
      <c r="A111" s="67"/>
      <c r="B111" s="67"/>
      <c r="C111" s="67"/>
      <c r="D111" s="67"/>
      <c r="E111" s="66"/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4"/>
      <c r="R111" s="63"/>
    </row>
    <row r="112" spans="1:18" x14ac:dyDescent="0.2">
      <c r="A112" s="84" t="s">
        <v>66</v>
      </c>
      <c r="B112" s="83" t="s">
        <v>67</v>
      </c>
      <c r="C112" s="82" t="s">
        <v>68</v>
      </c>
      <c r="D112" s="67" t="s">
        <v>70</v>
      </c>
      <c r="E112" s="66">
        <v>4726.99</v>
      </c>
      <c r="F112" s="65">
        <v>6659.9</v>
      </c>
      <c r="G112" s="65">
        <v>20908.5</v>
      </c>
      <c r="H112" s="65">
        <v>19272.53</v>
      </c>
      <c r="I112" s="65">
        <v>54731.33</v>
      </c>
      <c r="J112" s="65">
        <v>18365.57</v>
      </c>
      <c r="K112" s="65">
        <v>10123.93</v>
      </c>
      <c r="L112" s="65">
        <v>18597.21</v>
      </c>
      <c r="M112" s="65">
        <v>24985.119999999999</v>
      </c>
      <c r="N112" s="65">
        <v>55000.69</v>
      </c>
      <c r="O112" s="65">
        <v>5280.64</v>
      </c>
      <c r="P112" s="65">
        <v>9626.2000000000007</v>
      </c>
      <c r="Q112" s="64">
        <v>248278.61000000002</v>
      </c>
      <c r="R112" s="63">
        <v>248278.61000000002</v>
      </c>
    </row>
    <row r="113" spans="1:19" x14ac:dyDescent="0.2">
      <c r="A113" s="18"/>
      <c r="B113" s="80"/>
      <c r="C113" s="81"/>
      <c r="D113" s="6" t="s">
        <v>71</v>
      </c>
      <c r="E113" s="52">
        <v>38.86</v>
      </c>
      <c r="F113" s="53">
        <v>58.25</v>
      </c>
      <c r="G113" s="53">
        <v>60.81</v>
      </c>
      <c r="H113" s="53">
        <v>43.96</v>
      </c>
      <c r="I113" s="53">
        <v>2330.2199999999998</v>
      </c>
      <c r="J113" s="53">
        <v>34.880000000000003</v>
      </c>
      <c r="K113" s="53">
        <v>22.34</v>
      </c>
      <c r="L113" s="53">
        <v>306.35000000000002</v>
      </c>
      <c r="M113" s="53">
        <v>835.88</v>
      </c>
      <c r="N113" s="53">
        <v>1161</v>
      </c>
      <c r="O113" s="53">
        <v>-30.02</v>
      </c>
      <c r="P113" s="53">
        <v>52.05</v>
      </c>
      <c r="Q113" s="11">
        <v>4914.58</v>
      </c>
      <c r="R113" s="51">
        <v>4914.58</v>
      </c>
    </row>
    <row r="114" spans="1:19" x14ac:dyDescent="0.2">
      <c r="A114" s="18"/>
      <c r="B114" s="80"/>
      <c r="C114" s="81"/>
      <c r="D114" s="6" t="s">
        <v>89</v>
      </c>
      <c r="E114" s="52"/>
      <c r="F114" s="53"/>
      <c r="G114" s="53">
        <v>2895.36</v>
      </c>
      <c r="H114" s="53">
        <v>758.65</v>
      </c>
      <c r="I114" s="53">
        <v>3178.71</v>
      </c>
      <c r="J114" s="53">
        <v>1075.9000000000001</v>
      </c>
      <c r="K114" s="53">
        <v>373.32</v>
      </c>
      <c r="L114" s="53">
        <v>1145.21</v>
      </c>
      <c r="M114" s="53">
        <v>734.04</v>
      </c>
      <c r="N114" s="53">
        <v>3070.1</v>
      </c>
      <c r="O114" s="53">
        <v>127.39</v>
      </c>
      <c r="P114" s="53">
        <v>563.80999999999995</v>
      </c>
      <c r="Q114" s="11">
        <v>13922.490000000002</v>
      </c>
      <c r="R114" s="51">
        <v>13922.490000000002</v>
      </c>
    </row>
    <row r="115" spans="1:19" x14ac:dyDescent="0.2">
      <c r="A115" s="18"/>
      <c r="B115" s="80"/>
      <c r="C115" s="81"/>
      <c r="D115" s="6" t="s">
        <v>72</v>
      </c>
      <c r="E115" s="52">
        <v>10350.379999999999</v>
      </c>
      <c r="F115" s="53">
        <v>22462.400000000001</v>
      </c>
      <c r="G115" s="53">
        <v>14007.06</v>
      </c>
      <c r="H115" s="53">
        <v>15292.84</v>
      </c>
      <c r="I115" s="53">
        <v>14058.85</v>
      </c>
      <c r="J115" s="53">
        <v>15700.56</v>
      </c>
      <c r="K115" s="53">
        <v>13178.95</v>
      </c>
      <c r="L115" s="53">
        <v>16712.63</v>
      </c>
      <c r="M115" s="53">
        <v>15371.72</v>
      </c>
      <c r="N115" s="53">
        <v>15590.34</v>
      </c>
      <c r="O115" s="53">
        <v>6655.83</v>
      </c>
      <c r="P115" s="53">
        <v>3638.01</v>
      </c>
      <c r="Q115" s="11">
        <v>163019.56999999998</v>
      </c>
      <c r="R115" s="51">
        <v>163019.56999999998</v>
      </c>
    </row>
    <row r="116" spans="1:19" x14ac:dyDescent="0.2">
      <c r="A116" s="18"/>
      <c r="B116" s="80"/>
      <c r="C116" s="79" t="s">
        <v>194</v>
      </c>
      <c r="D116" s="78"/>
      <c r="E116" s="77">
        <v>15116.23</v>
      </c>
      <c r="F116" s="76">
        <v>29180.550000000003</v>
      </c>
      <c r="G116" s="76">
        <v>37871.730000000003</v>
      </c>
      <c r="H116" s="76">
        <v>35367.979999999996</v>
      </c>
      <c r="I116" s="76">
        <v>74299.11</v>
      </c>
      <c r="J116" s="76">
        <v>35176.910000000003</v>
      </c>
      <c r="K116" s="76">
        <v>23698.54</v>
      </c>
      <c r="L116" s="76">
        <v>36761.399999999994</v>
      </c>
      <c r="M116" s="76">
        <v>41926.76</v>
      </c>
      <c r="N116" s="76">
        <v>74822.13</v>
      </c>
      <c r="O116" s="76">
        <v>12033.84</v>
      </c>
      <c r="P116" s="76">
        <v>13880.07</v>
      </c>
      <c r="Q116" s="75">
        <v>430135.25</v>
      </c>
      <c r="R116" s="74">
        <v>430135.25</v>
      </c>
    </row>
    <row r="117" spans="1:19" x14ac:dyDescent="0.2">
      <c r="A117" s="18"/>
      <c r="B117" s="73" t="s">
        <v>195</v>
      </c>
      <c r="C117" s="72"/>
      <c r="D117" s="72"/>
      <c r="E117" s="71">
        <v>15116.23</v>
      </c>
      <c r="F117" s="70">
        <v>29180.550000000003</v>
      </c>
      <c r="G117" s="70">
        <v>37871.730000000003</v>
      </c>
      <c r="H117" s="70">
        <v>35367.979999999996</v>
      </c>
      <c r="I117" s="70">
        <v>74299.11</v>
      </c>
      <c r="J117" s="70">
        <v>35176.910000000003</v>
      </c>
      <c r="K117" s="70">
        <v>23698.54</v>
      </c>
      <c r="L117" s="70">
        <v>36761.399999999994</v>
      </c>
      <c r="M117" s="70">
        <v>41926.76</v>
      </c>
      <c r="N117" s="70">
        <v>74822.13</v>
      </c>
      <c r="O117" s="70">
        <v>12033.84</v>
      </c>
      <c r="P117" s="70">
        <v>13880.07</v>
      </c>
      <c r="Q117" s="69">
        <v>430135.25</v>
      </c>
      <c r="R117" s="68">
        <v>430135.25</v>
      </c>
    </row>
    <row r="118" spans="1:19" x14ac:dyDescent="0.2">
      <c r="A118" s="135" t="s">
        <v>196</v>
      </c>
      <c r="B118" s="136"/>
      <c r="C118" s="136"/>
      <c r="D118" s="136"/>
      <c r="E118" s="138">
        <v>15116.23</v>
      </c>
      <c r="F118" s="139">
        <v>29180.550000000003</v>
      </c>
      <c r="G118" s="139">
        <v>37871.730000000003</v>
      </c>
      <c r="H118" s="139">
        <v>35367.979999999996</v>
      </c>
      <c r="I118" s="139">
        <v>74299.11</v>
      </c>
      <c r="J118" s="139">
        <v>35176.910000000003</v>
      </c>
      <c r="K118" s="139">
        <v>23698.54</v>
      </c>
      <c r="L118" s="139">
        <v>36761.399999999994</v>
      </c>
      <c r="M118" s="139">
        <v>41926.76</v>
      </c>
      <c r="N118" s="139">
        <v>74822.13</v>
      </c>
      <c r="O118" s="139">
        <v>12033.84</v>
      </c>
      <c r="P118" s="139">
        <v>13880.07</v>
      </c>
      <c r="Q118" s="140">
        <v>430135.25</v>
      </c>
      <c r="R118" s="152">
        <v>430135.25</v>
      </c>
    </row>
    <row r="119" spans="1:19" ht="13.5" thickBot="1" x14ac:dyDescent="0.25">
      <c r="A119" s="67"/>
      <c r="B119" s="67"/>
      <c r="C119" s="67"/>
      <c r="D119" s="67"/>
      <c r="E119" s="66"/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  <c r="Q119" s="64"/>
      <c r="R119" s="63"/>
    </row>
    <row r="120" spans="1:19" ht="13.5" thickBot="1" x14ac:dyDescent="0.25">
      <c r="A120" s="142" t="s">
        <v>17</v>
      </c>
      <c r="B120" s="143"/>
      <c r="C120" s="143"/>
      <c r="D120" s="143"/>
      <c r="E120" s="144">
        <v>98439.790000000008</v>
      </c>
      <c r="F120" s="145">
        <v>287195.08</v>
      </c>
      <c r="G120" s="145">
        <v>416550.05</v>
      </c>
      <c r="H120" s="145">
        <v>406165.56000000006</v>
      </c>
      <c r="I120" s="145">
        <v>1979057.4900000005</v>
      </c>
      <c r="J120" s="145">
        <v>462557.53</v>
      </c>
      <c r="K120" s="145">
        <v>217253.31</v>
      </c>
      <c r="L120" s="145">
        <v>507010.98</v>
      </c>
      <c r="M120" s="145">
        <v>570812.25</v>
      </c>
      <c r="N120" s="145">
        <v>1563756.36</v>
      </c>
      <c r="O120" s="145">
        <v>142291.75000000003</v>
      </c>
      <c r="P120" s="145">
        <v>505249.58000000013</v>
      </c>
      <c r="Q120" s="146">
        <v>7156339.7300000014</v>
      </c>
      <c r="R120" s="153">
        <v>7156339.7300000014</v>
      </c>
    </row>
    <row r="124" spans="1:19" x14ac:dyDescent="0.2">
      <c r="S124" s="6"/>
    </row>
    <row r="125" spans="1:19" x14ac:dyDescent="0.2">
      <c r="S125" s="6"/>
    </row>
    <row r="126" spans="1:19" x14ac:dyDescent="0.2">
      <c r="S126" s="6"/>
    </row>
    <row r="127" spans="1:19" x14ac:dyDescent="0.2">
      <c r="S127" s="6"/>
    </row>
    <row r="128" spans="1:19" x14ac:dyDescent="0.2">
      <c r="S128" s="6"/>
    </row>
  </sheetData>
  <pageMargins left="0.7" right="0.7" top="0.75" bottom="0.75" header="0.3" footer="0.3"/>
  <pageSetup scale="53" fitToWidth="2" fitToHeight="2" orientation="landscape" r:id="rId1"/>
  <headerFooter>
    <oddHeader>&amp;R&amp;8TO2019 Draft Annual Update
Attachment 4
WP-Schedule 10-Recorded CWIP Expenditures 2017
Page &amp;P of &amp;N</oddHeader>
  </headerFooter>
  <customProperties>
    <customPr name="_pios_id" r:id="rId2"/>
  </customPropertie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10"/>
  <sheetViews>
    <sheetView zoomScaleNormal="100" workbookViewId="0">
      <selection activeCell="D4" sqref="D4"/>
    </sheetView>
  </sheetViews>
  <sheetFormatPr defaultRowHeight="12.75" x14ac:dyDescent="0.2"/>
  <cols>
    <col min="1" max="1" width="48.28515625" bestFit="1" customWidth="1"/>
    <col min="2" max="2" width="13.7109375" bestFit="1" customWidth="1"/>
    <col min="3" max="3" width="11.28515625" bestFit="1" customWidth="1"/>
    <col min="4" max="4" width="24.57031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469</v>
      </c>
      <c r="B2" s="5">
        <v>-1417951.1799999995</v>
      </c>
      <c r="C2" s="5" t="s">
        <v>479</v>
      </c>
      <c r="D2" s="5" t="s">
        <v>471</v>
      </c>
      <c r="E2" s="5"/>
      <c r="F2" s="5"/>
    </row>
    <row r="3" spans="1:6" x14ac:dyDescent="0.2">
      <c r="A3" s="56" t="s">
        <v>467</v>
      </c>
      <c r="B3" s="5">
        <v>363537.5500000001</v>
      </c>
      <c r="C3" s="5" t="s">
        <v>478</v>
      </c>
      <c r="D3" s="5" t="s">
        <v>471</v>
      </c>
      <c r="E3" s="5"/>
      <c r="F3" s="5"/>
    </row>
    <row r="4" spans="1:6" x14ac:dyDescent="0.2">
      <c r="A4" s="56" t="s">
        <v>465</v>
      </c>
      <c r="B4" s="5">
        <v>497403.04000000021</v>
      </c>
      <c r="C4" s="5" t="s">
        <v>477</v>
      </c>
      <c r="D4" s="5" t="s">
        <v>471</v>
      </c>
      <c r="E4" s="5"/>
      <c r="F4" s="5"/>
    </row>
    <row r="5" spans="1:6" x14ac:dyDescent="0.2">
      <c r="A5" s="56" t="s">
        <v>460</v>
      </c>
      <c r="B5" s="5">
        <v>47311.509999999995</v>
      </c>
      <c r="C5" s="5" t="s">
        <v>476</v>
      </c>
      <c r="D5" s="5" t="s">
        <v>471</v>
      </c>
      <c r="E5" s="5"/>
      <c r="F5" s="5"/>
    </row>
    <row r="6" spans="1:6" x14ac:dyDescent="0.2">
      <c r="A6" s="56" t="s">
        <v>458</v>
      </c>
      <c r="B6" s="5">
        <v>305397.87999999989</v>
      </c>
      <c r="C6" s="5" t="s">
        <v>475</v>
      </c>
      <c r="D6" s="5" t="s">
        <v>471</v>
      </c>
      <c r="E6" s="5"/>
      <c r="F6" s="5"/>
    </row>
    <row r="7" spans="1:6" x14ac:dyDescent="0.2">
      <c r="A7" s="56" t="s">
        <v>454</v>
      </c>
      <c r="B7" s="5">
        <v>6420928.1400000071</v>
      </c>
      <c r="C7" s="5" t="s">
        <v>474</v>
      </c>
      <c r="D7" s="5" t="s">
        <v>471</v>
      </c>
      <c r="E7" s="5"/>
      <c r="F7" s="5"/>
    </row>
    <row r="8" spans="1:6" x14ac:dyDescent="0.2">
      <c r="A8" s="56" t="s">
        <v>436</v>
      </c>
      <c r="B8" s="5">
        <v>1917.5899999999997</v>
      </c>
      <c r="C8" s="5" t="s">
        <v>473</v>
      </c>
      <c r="D8" s="5" t="s">
        <v>471</v>
      </c>
      <c r="E8" s="5"/>
      <c r="F8" s="5"/>
    </row>
    <row r="9" spans="1:6" x14ac:dyDescent="0.2">
      <c r="A9" s="56" t="s">
        <v>432</v>
      </c>
      <c r="B9" s="5">
        <v>84261.14</v>
      </c>
      <c r="C9" s="5" t="s">
        <v>472</v>
      </c>
      <c r="D9" s="5" t="s">
        <v>471</v>
      </c>
      <c r="E9" s="5"/>
      <c r="F9" s="5"/>
    </row>
    <row r="10" spans="1:6" x14ac:dyDescent="0.2">
      <c r="B10" s="5"/>
      <c r="C10" s="5"/>
      <c r="D10" s="5"/>
      <c r="E10" s="5"/>
      <c r="F10" s="5"/>
    </row>
  </sheetData>
  <hyperlinks>
    <hyperlink ref="A2" location="'901486465'!A1" display="901486465- FIP - Chino Hills Related OH Line Work"/>
    <hyperlink ref="A3" location="'901109253'!A1" display="901109253- FIP-West Transition Station: ML-V 500 kV"/>
    <hyperlink ref="A4" location="'901109252'!A1" display="901109252- CFF~FIP-East Transition Station: ML-V 50"/>
    <hyperlink ref="A5" location="'901094249'!A1" display="901094249- FIP-CFF~Vincent Substation: Add/Change p"/>
    <hyperlink ref="A6" location="'901094247'!A1" display="901094247- CFF~FIP-Mira Loma Sub: Install Relays"/>
    <hyperlink ref="A7" location="'900610533'!A1" display="900610533- FIP-CHUG Civil Portion of underground ca"/>
    <hyperlink ref="A8" location="'801479004'!A1" display="801479004- ACQ/CHUG-TRTP-Segment 8/Condem/RS"/>
    <hyperlink ref="A9" location="'801025887'!A1" display="801025887- ACQ:CHUG - TRTP-Segment 8"/>
  </hyperlinks>
  <pageMargins left="0.7" right="0.7" top="1" bottom="0.75" header="0.3" footer="0.3"/>
  <pageSetup orientation="landscape" r:id="rId1"/>
  <headerFooter>
    <oddHeader>&amp;R&amp;8TO2019 Draft Annual Update
Attachment 4
WP-Schedule 10-Recorded CWIP Expenditures 2017
Page &amp;P of &amp;N</oddHeader>
  </headerFooter>
  <customProperties>
    <customPr name="_pios_id" r:id="rId2"/>
  </customPropertie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2"/>
  <sheetViews>
    <sheetView zoomScale="90" zoomScaleNormal="90" workbookViewId="0"/>
  </sheetViews>
  <sheetFormatPr defaultRowHeight="12.75" x14ac:dyDescent="0.2"/>
  <cols>
    <col min="1" max="1" width="17.7109375" customWidth="1"/>
    <col min="2" max="2" width="25.28515625" customWidth="1"/>
    <col min="3" max="3" width="19.28515625" customWidth="1"/>
    <col min="4" max="4" width="33.5703125" customWidth="1"/>
    <col min="5" max="5" width="8.42578125" bestFit="1" customWidth="1"/>
    <col min="6" max="6" width="7.28515625" bestFit="1" customWidth="1"/>
    <col min="7" max="7" width="6.28515625" bestFit="1" customWidth="1"/>
    <col min="8" max="8" width="8.42578125" bestFit="1" customWidth="1"/>
    <col min="9" max="9" width="9" bestFit="1" customWidth="1"/>
    <col min="10" max="10" width="7.28515625" bestFit="1" customWidth="1"/>
    <col min="11" max="11" width="11.7109375" bestFit="1" customWidth="1"/>
    <col min="12" max="12" width="9.5703125" bestFit="1" customWidth="1"/>
    <col min="13" max="13" width="7.28515625" bestFit="1" customWidth="1"/>
    <col min="14" max="15" width="11.7109375" bestFit="1" customWidth="1"/>
  </cols>
  <sheetData>
    <row r="1" spans="1:24" x14ac:dyDescent="0.2">
      <c r="A1" s="1" t="s">
        <v>435</v>
      </c>
      <c r="B1" s="1" t="s">
        <v>434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4" x14ac:dyDescent="0.2">
      <c r="A2" t="s">
        <v>470</v>
      </c>
      <c r="B2" t="s">
        <v>469</v>
      </c>
    </row>
    <row r="5" spans="1:24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62"/>
      <c r="Q5" s="62"/>
      <c r="R5" s="62"/>
      <c r="S5" s="62"/>
      <c r="T5" s="62"/>
      <c r="U5" s="62"/>
      <c r="V5" s="62"/>
      <c r="W5" s="62"/>
      <c r="X5" s="62"/>
    </row>
    <row r="6" spans="1:24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3" t="s">
        <v>16</v>
      </c>
      <c r="O6" s="151" t="s">
        <v>17</v>
      </c>
      <c r="P6" s="62"/>
      <c r="Q6" s="62"/>
      <c r="R6" s="62"/>
      <c r="S6" s="62"/>
      <c r="T6" s="62"/>
      <c r="U6" s="62"/>
      <c r="V6" s="62"/>
      <c r="W6" s="62"/>
      <c r="X6" s="62"/>
    </row>
    <row r="7" spans="1:24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6</v>
      </c>
      <c r="J7" s="34">
        <v>9</v>
      </c>
      <c r="K7" s="34">
        <v>10</v>
      </c>
      <c r="L7" s="34">
        <v>11</v>
      </c>
      <c r="M7" s="34">
        <v>12</v>
      </c>
      <c r="N7" s="16"/>
      <c r="O7" s="28"/>
      <c r="P7" s="62"/>
      <c r="Q7" s="62"/>
      <c r="R7" s="62"/>
      <c r="S7" s="62"/>
      <c r="T7" s="62"/>
      <c r="U7" s="62"/>
      <c r="V7" s="62"/>
      <c r="W7" s="62"/>
      <c r="X7" s="62"/>
    </row>
    <row r="8" spans="1:24" x14ac:dyDescent="0.2">
      <c r="A8" s="17" t="s">
        <v>129</v>
      </c>
      <c r="B8" s="19" t="s">
        <v>130</v>
      </c>
      <c r="C8" s="2" t="s">
        <v>131</v>
      </c>
      <c r="D8" s="4" t="s">
        <v>130</v>
      </c>
      <c r="E8" s="35"/>
      <c r="F8" s="36"/>
      <c r="G8" s="36"/>
      <c r="H8" s="36"/>
      <c r="I8" s="36"/>
      <c r="J8" s="36"/>
      <c r="K8" s="36"/>
      <c r="L8" s="36">
        <v>266783.53999999998</v>
      </c>
      <c r="M8" s="36"/>
      <c r="N8" s="9">
        <v>266783.53999999998</v>
      </c>
      <c r="O8" s="29">
        <v>266783.53999999998</v>
      </c>
    </row>
    <row r="9" spans="1:24" x14ac:dyDescent="0.2">
      <c r="A9" s="18"/>
      <c r="B9" s="20"/>
      <c r="C9" s="7" t="s">
        <v>142</v>
      </c>
      <c r="D9" s="8"/>
      <c r="E9" s="37"/>
      <c r="F9" s="38"/>
      <c r="G9" s="38"/>
      <c r="H9" s="38"/>
      <c r="I9" s="38"/>
      <c r="J9" s="38"/>
      <c r="K9" s="38"/>
      <c r="L9" s="38">
        <v>266783.53999999998</v>
      </c>
      <c r="M9" s="38"/>
      <c r="N9" s="10">
        <v>266783.53999999998</v>
      </c>
      <c r="O9" s="30">
        <v>266783.53999999998</v>
      </c>
    </row>
    <row r="10" spans="1:24" x14ac:dyDescent="0.2">
      <c r="A10" s="18"/>
      <c r="B10" s="22" t="s">
        <v>143</v>
      </c>
      <c r="C10" s="23"/>
      <c r="D10" s="23"/>
      <c r="E10" s="39"/>
      <c r="F10" s="40"/>
      <c r="G10" s="40"/>
      <c r="H10" s="40"/>
      <c r="I10" s="40"/>
      <c r="J10" s="40"/>
      <c r="K10" s="40"/>
      <c r="L10" s="40">
        <v>266783.53999999998</v>
      </c>
      <c r="M10" s="40"/>
      <c r="N10" s="24">
        <v>266783.53999999998</v>
      </c>
      <c r="O10" s="31">
        <v>266783.53999999998</v>
      </c>
    </row>
    <row r="11" spans="1:24" x14ac:dyDescent="0.2">
      <c r="A11" s="135" t="s">
        <v>144</v>
      </c>
      <c r="B11" s="136"/>
      <c r="C11" s="136"/>
      <c r="D11" s="136"/>
      <c r="E11" s="138"/>
      <c r="F11" s="139"/>
      <c r="G11" s="139"/>
      <c r="H11" s="139"/>
      <c r="I11" s="139"/>
      <c r="J11" s="139"/>
      <c r="K11" s="139"/>
      <c r="L11" s="139">
        <v>266783.53999999998</v>
      </c>
      <c r="M11" s="139"/>
      <c r="N11" s="140">
        <v>266783.53999999998</v>
      </c>
      <c r="O11" s="152">
        <v>266783.53999999998</v>
      </c>
    </row>
    <row r="12" spans="1:24" x14ac:dyDescent="0.2">
      <c r="A12" s="4"/>
      <c r="B12" s="4"/>
      <c r="C12" s="4"/>
      <c r="D12" s="4"/>
      <c r="E12" s="35"/>
      <c r="F12" s="36"/>
      <c r="G12" s="36"/>
      <c r="H12" s="36"/>
      <c r="I12" s="36"/>
      <c r="J12" s="36"/>
      <c r="K12" s="36"/>
      <c r="L12" s="36"/>
      <c r="M12" s="36"/>
      <c r="N12" s="9"/>
      <c r="O12" s="29"/>
    </row>
    <row r="13" spans="1:24" x14ac:dyDescent="0.2">
      <c r="A13" s="17" t="s">
        <v>9</v>
      </c>
      <c r="B13" s="19" t="s">
        <v>39</v>
      </c>
      <c r="C13" s="2" t="s">
        <v>11</v>
      </c>
      <c r="D13" s="4" t="s">
        <v>12</v>
      </c>
      <c r="E13" s="35">
        <v>331.84</v>
      </c>
      <c r="F13" s="36"/>
      <c r="G13" s="36"/>
      <c r="H13" s="36"/>
      <c r="I13" s="36"/>
      <c r="J13" s="36"/>
      <c r="K13" s="36"/>
      <c r="L13" s="36"/>
      <c r="M13" s="36"/>
      <c r="N13" s="9">
        <v>331.84</v>
      </c>
      <c r="O13" s="29">
        <v>331.84</v>
      </c>
    </row>
    <row r="14" spans="1:24" x14ac:dyDescent="0.2">
      <c r="A14" s="18"/>
      <c r="B14" s="20"/>
      <c r="C14" s="7" t="s">
        <v>18</v>
      </c>
      <c r="D14" s="8"/>
      <c r="E14" s="37">
        <v>331.84</v>
      </c>
      <c r="F14" s="38"/>
      <c r="G14" s="38"/>
      <c r="H14" s="38"/>
      <c r="I14" s="38"/>
      <c r="J14" s="38"/>
      <c r="K14" s="38"/>
      <c r="L14" s="38"/>
      <c r="M14" s="38"/>
      <c r="N14" s="10">
        <v>331.84</v>
      </c>
      <c r="O14" s="30">
        <v>331.84</v>
      </c>
    </row>
    <row r="15" spans="1:24" x14ac:dyDescent="0.2">
      <c r="A15" s="18"/>
      <c r="B15" s="22" t="s">
        <v>150</v>
      </c>
      <c r="C15" s="23"/>
      <c r="D15" s="23"/>
      <c r="E15" s="39">
        <v>331.84</v>
      </c>
      <c r="F15" s="40"/>
      <c r="G15" s="40"/>
      <c r="H15" s="40"/>
      <c r="I15" s="40"/>
      <c r="J15" s="40"/>
      <c r="K15" s="40"/>
      <c r="L15" s="40"/>
      <c r="M15" s="40"/>
      <c r="N15" s="24">
        <v>331.84</v>
      </c>
      <c r="O15" s="31">
        <v>331.84</v>
      </c>
    </row>
    <row r="16" spans="1:24" x14ac:dyDescent="0.2">
      <c r="A16" s="18"/>
      <c r="B16" s="19" t="s">
        <v>14</v>
      </c>
      <c r="C16" s="2" t="s">
        <v>11</v>
      </c>
      <c r="D16" s="4" t="s">
        <v>12</v>
      </c>
      <c r="E16" s="35">
        <v>-443.66</v>
      </c>
      <c r="F16" s="36">
        <v>-215.80000000000004</v>
      </c>
      <c r="G16" s="36">
        <v>-48.300000000000011</v>
      </c>
      <c r="H16" s="36"/>
      <c r="I16" s="36"/>
      <c r="J16" s="36"/>
      <c r="K16" s="36"/>
      <c r="L16" s="36"/>
      <c r="M16" s="36"/>
      <c r="N16" s="9">
        <v>-707.76</v>
      </c>
      <c r="O16" s="29">
        <v>-707.76</v>
      </c>
    </row>
    <row r="17" spans="1:15" x14ac:dyDescent="0.2">
      <c r="A17" s="18"/>
      <c r="B17" s="20"/>
      <c r="C17" s="7" t="s">
        <v>18</v>
      </c>
      <c r="D17" s="8"/>
      <c r="E17" s="37">
        <v>-443.66</v>
      </c>
      <c r="F17" s="38">
        <v>-215.80000000000004</v>
      </c>
      <c r="G17" s="38">
        <v>-48.300000000000011</v>
      </c>
      <c r="H17" s="38"/>
      <c r="I17" s="38"/>
      <c r="J17" s="38"/>
      <c r="K17" s="38"/>
      <c r="L17" s="38"/>
      <c r="M17" s="38"/>
      <c r="N17" s="10">
        <v>-707.76</v>
      </c>
      <c r="O17" s="30">
        <v>-707.76</v>
      </c>
    </row>
    <row r="18" spans="1:15" x14ac:dyDescent="0.2">
      <c r="A18" s="18"/>
      <c r="B18" s="22" t="s">
        <v>20</v>
      </c>
      <c r="C18" s="23"/>
      <c r="D18" s="23"/>
      <c r="E18" s="39">
        <v>-443.66</v>
      </c>
      <c r="F18" s="40">
        <v>-215.80000000000004</v>
      </c>
      <c r="G18" s="40">
        <v>-48.300000000000011</v>
      </c>
      <c r="H18" s="40"/>
      <c r="I18" s="40"/>
      <c r="J18" s="40"/>
      <c r="K18" s="40"/>
      <c r="L18" s="40"/>
      <c r="M18" s="40"/>
      <c r="N18" s="24">
        <v>-707.76</v>
      </c>
      <c r="O18" s="31">
        <v>-707.76</v>
      </c>
    </row>
    <row r="19" spans="1:15" x14ac:dyDescent="0.2">
      <c r="A19" s="18"/>
      <c r="B19" s="19" t="s">
        <v>87</v>
      </c>
      <c r="C19" s="2" t="s">
        <v>11</v>
      </c>
      <c r="D19" s="4" t="s">
        <v>12</v>
      </c>
      <c r="E19" s="35">
        <v>3177.0900000000006</v>
      </c>
      <c r="F19" s="36">
        <v>1237.94</v>
      </c>
      <c r="G19" s="36">
        <v>-311.92</v>
      </c>
      <c r="H19" s="36">
        <v>742.68</v>
      </c>
      <c r="I19" s="36"/>
      <c r="J19" s="36">
        <v>768.58999999999992</v>
      </c>
      <c r="K19" s="36"/>
      <c r="L19" s="36"/>
      <c r="M19" s="36"/>
      <c r="N19" s="9">
        <v>5614.380000000001</v>
      </c>
      <c r="O19" s="29">
        <v>5614.380000000001</v>
      </c>
    </row>
    <row r="20" spans="1:15" x14ac:dyDescent="0.2">
      <c r="A20" s="18"/>
      <c r="B20" s="20"/>
      <c r="C20" s="7" t="s">
        <v>18</v>
      </c>
      <c r="D20" s="8"/>
      <c r="E20" s="37">
        <v>3177.0900000000006</v>
      </c>
      <c r="F20" s="38">
        <v>1237.94</v>
      </c>
      <c r="G20" s="38">
        <v>-311.92</v>
      </c>
      <c r="H20" s="38">
        <v>742.68</v>
      </c>
      <c r="I20" s="38"/>
      <c r="J20" s="38">
        <v>768.58999999999992</v>
      </c>
      <c r="K20" s="38"/>
      <c r="L20" s="38"/>
      <c r="M20" s="38"/>
      <c r="N20" s="10">
        <v>5614.380000000001</v>
      </c>
      <c r="O20" s="30">
        <v>5614.380000000001</v>
      </c>
    </row>
    <row r="21" spans="1:15" x14ac:dyDescent="0.2">
      <c r="A21" s="18"/>
      <c r="B21" s="22" t="s">
        <v>158</v>
      </c>
      <c r="C21" s="23"/>
      <c r="D21" s="23"/>
      <c r="E21" s="39">
        <v>3177.0900000000006</v>
      </c>
      <c r="F21" s="40">
        <v>1237.94</v>
      </c>
      <c r="G21" s="40">
        <v>-311.92</v>
      </c>
      <c r="H21" s="40">
        <v>742.68</v>
      </c>
      <c r="I21" s="40"/>
      <c r="J21" s="40">
        <v>768.58999999999992</v>
      </c>
      <c r="K21" s="40"/>
      <c r="L21" s="40"/>
      <c r="M21" s="40"/>
      <c r="N21" s="24">
        <v>5614.380000000001</v>
      </c>
      <c r="O21" s="31">
        <v>5614.380000000001</v>
      </c>
    </row>
    <row r="22" spans="1:15" x14ac:dyDescent="0.2">
      <c r="A22" s="135" t="s">
        <v>21</v>
      </c>
      <c r="B22" s="136"/>
      <c r="C22" s="136"/>
      <c r="D22" s="136"/>
      <c r="E22" s="138">
        <v>3065.2700000000004</v>
      </c>
      <c r="F22" s="139">
        <v>1022.14</v>
      </c>
      <c r="G22" s="139">
        <v>-360.22</v>
      </c>
      <c r="H22" s="139">
        <v>742.68</v>
      </c>
      <c r="I22" s="139"/>
      <c r="J22" s="139">
        <v>768.58999999999992</v>
      </c>
      <c r="K22" s="139"/>
      <c r="L22" s="139"/>
      <c r="M22" s="139"/>
      <c r="N22" s="140">
        <v>5238.4600000000009</v>
      </c>
      <c r="O22" s="152">
        <v>5238.4600000000009</v>
      </c>
    </row>
    <row r="23" spans="1:15" x14ac:dyDescent="0.2">
      <c r="A23" s="4"/>
      <c r="B23" s="4"/>
      <c r="C23" s="4"/>
      <c r="D23" s="4"/>
      <c r="E23" s="35"/>
      <c r="F23" s="36"/>
      <c r="G23" s="36"/>
      <c r="H23" s="36"/>
      <c r="I23" s="36"/>
      <c r="J23" s="36"/>
      <c r="K23" s="36"/>
      <c r="L23" s="36"/>
      <c r="M23" s="36"/>
      <c r="N23" s="9"/>
      <c r="O23" s="29"/>
    </row>
    <row r="24" spans="1:15" x14ac:dyDescent="0.2">
      <c r="A24" s="17" t="s">
        <v>45</v>
      </c>
      <c r="B24" s="19" t="s">
        <v>14</v>
      </c>
      <c r="C24" s="2" t="s">
        <v>11</v>
      </c>
      <c r="D24" s="4" t="s">
        <v>12</v>
      </c>
      <c r="E24" s="35"/>
      <c r="F24" s="36"/>
      <c r="G24" s="36"/>
      <c r="H24" s="36"/>
      <c r="I24" s="36"/>
      <c r="J24" s="36"/>
      <c r="K24" s="36">
        <v>-65289.75</v>
      </c>
      <c r="L24" s="36"/>
      <c r="M24" s="36">
        <v>22.72</v>
      </c>
      <c r="N24" s="9">
        <v>-65267.03</v>
      </c>
      <c r="O24" s="29">
        <v>-65267.03</v>
      </c>
    </row>
    <row r="25" spans="1:15" x14ac:dyDescent="0.2">
      <c r="A25" s="18"/>
      <c r="B25" s="20"/>
      <c r="C25" s="7" t="s">
        <v>18</v>
      </c>
      <c r="D25" s="8"/>
      <c r="E25" s="37"/>
      <c r="F25" s="38"/>
      <c r="G25" s="38"/>
      <c r="H25" s="38"/>
      <c r="I25" s="38"/>
      <c r="J25" s="38"/>
      <c r="K25" s="38">
        <v>-65289.75</v>
      </c>
      <c r="L25" s="38"/>
      <c r="M25" s="38">
        <v>22.72</v>
      </c>
      <c r="N25" s="10">
        <v>-65267.03</v>
      </c>
      <c r="O25" s="30">
        <v>-65267.03</v>
      </c>
    </row>
    <row r="26" spans="1:15" x14ac:dyDescent="0.2">
      <c r="A26" s="18"/>
      <c r="B26" s="22" t="s">
        <v>20</v>
      </c>
      <c r="C26" s="23"/>
      <c r="D26" s="23"/>
      <c r="E26" s="39"/>
      <c r="F26" s="40"/>
      <c r="G26" s="40"/>
      <c r="H26" s="40"/>
      <c r="I26" s="40"/>
      <c r="J26" s="40"/>
      <c r="K26" s="40">
        <v>-65289.75</v>
      </c>
      <c r="L26" s="40"/>
      <c r="M26" s="40">
        <v>22.72</v>
      </c>
      <c r="N26" s="24">
        <v>-65267.03</v>
      </c>
      <c r="O26" s="31">
        <v>-65267.03</v>
      </c>
    </row>
    <row r="27" spans="1:15" x14ac:dyDescent="0.2">
      <c r="A27" s="18"/>
      <c r="B27" s="19" t="s">
        <v>35</v>
      </c>
      <c r="C27" s="2" t="s">
        <v>47</v>
      </c>
      <c r="D27" s="4" t="s">
        <v>35</v>
      </c>
      <c r="E27" s="35"/>
      <c r="F27" s="36"/>
      <c r="G27" s="36"/>
      <c r="H27" s="36"/>
      <c r="I27" s="36"/>
      <c r="J27" s="36"/>
      <c r="K27" s="36">
        <v>-294135.12</v>
      </c>
      <c r="L27" s="36"/>
      <c r="M27" s="36">
        <v>33.97</v>
      </c>
      <c r="N27" s="9">
        <v>-294101.15000000002</v>
      </c>
      <c r="O27" s="29">
        <v>-294101.15000000002</v>
      </c>
    </row>
    <row r="28" spans="1:15" x14ac:dyDescent="0.2">
      <c r="A28" s="18"/>
      <c r="B28" s="20"/>
      <c r="C28" s="7" t="s">
        <v>166</v>
      </c>
      <c r="D28" s="8"/>
      <c r="E28" s="37"/>
      <c r="F28" s="38"/>
      <c r="G28" s="38"/>
      <c r="H28" s="38"/>
      <c r="I28" s="38"/>
      <c r="J28" s="38"/>
      <c r="K28" s="38">
        <v>-294135.12</v>
      </c>
      <c r="L28" s="38"/>
      <c r="M28" s="38">
        <v>33.97</v>
      </c>
      <c r="N28" s="10">
        <v>-294101.15000000002</v>
      </c>
      <c r="O28" s="30">
        <v>-294101.15000000002</v>
      </c>
    </row>
    <row r="29" spans="1:15" x14ac:dyDescent="0.2">
      <c r="A29" s="18"/>
      <c r="B29" s="22" t="s">
        <v>145</v>
      </c>
      <c r="C29" s="23"/>
      <c r="D29" s="23"/>
      <c r="E29" s="39"/>
      <c r="F29" s="40"/>
      <c r="G29" s="40"/>
      <c r="H29" s="40"/>
      <c r="I29" s="40"/>
      <c r="J29" s="40"/>
      <c r="K29" s="40">
        <v>-294135.12</v>
      </c>
      <c r="L29" s="40"/>
      <c r="M29" s="40">
        <v>33.97</v>
      </c>
      <c r="N29" s="24">
        <v>-294101.15000000002</v>
      </c>
      <c r="O29" s="31">
        <v>-294101.15000000002</v>
      </c>
    </row>
    <row r="30" spans="1:15" x14ac:dyDescent="0.2">
      <c r="A30" s="18"/>
      <c r="B30" s="19" t="s">
        <v>113</v>
      </c>
      <c r="C30" s="2" t="s">
        <v>49</v>
      </c>
      <c r="D30" s="4" t="s">
        <v>53</v>
      </c>
      <c r="E30" s="35"/>
      <c r="F30" s="36"/>
      <c r="G30" s="36"/>
      <c r="H30" s="36"/>
      <c r="I30" s="36"/>
      <c r="J30" s="36"/>
      <c r="K30" s="36">
        <v>-225822.61</v>
      </c>
      <c r="L30" s="36"/>
      <c r="M30" s="36"/>
      <c r="N30" s="9">
        <v>-225822.61</v>
      </c>
      <c r="O30" s="29">
        <v>-225822.61</v>
      </c>
    </row>
    <row r="31" spans="1:15" x14ac:dyDescent="0.2">
      <c r="A31" s="18"/>
      <c r="B31" s="20"/>
      <c r="C31" s="7" t="s">
        <v>159</v>
      </c>
      <c r="D31" s="8"/>
      <c r="E31" s="37"/>
      <c r="F31" s="38"/>
      <c r="G31" s="38"/>
      <c r="H31" s="38"/>
      <c r="I31" s="38"/>
      <c r="J31" s="38"/>
      <c r="K31" s="38">
        <v>-225822.61</v>
      </c>
      <c r="L31" s="38"/>
      <c r="M31" s="38"/>
      <c r="N31" s="10">
        <v>-225822.61</v>
      </c>
      <c r="O31" s="30">
        <v>-225822.61</v>
      </c>
    </row>
    <row r="32" spans="1:15" x14ac:dyDescent="0.2">
      <c r="A32" s="18"/>
      <c r="B32" s="22" t="s">
        <v>172</v>
      </c>
      <c r="C32" s="23"/>
      <c r="D32" s="23"/>
      <c r="E32" s="39"/>
      <c r="F32" s="40"/>
      <c r="G32" s="40"/>
      <c r="H32" s="40"/>
      <c r="I32" s="40"/>
      <c r="J32" s="40"/>
      <c r="K32" s="40">
        <v>-225822.61</v>
      </c>
      <c r="L32" s="40"/>
      <c r="M32" s="40"/>
      <c r="N32" s="24">
        <v>-225822.61</v>
      </c>
      <c r="O32" s="31">
        <v>-225822.61</v>
      </c>
    </row>
    <row r="33" spans="1:15" x14ac:dyDescent="0.2">
      <c r="A33" s="18"/>
      <c r="B33" s="19" t="s">
        <v>222</v>
      </c>
      <c r="C33" s="2" t="s">
        <v>49</v>
      </c>
      <c r="D33" s="4" t="s">
        <v>53</v>
      </c>
      <c r="E33" s="35"/>
      <c r="F33" s="36"/>
      <c r="G33" s="36"/>
      <c r="H33" s="36"/>
      <c r="I33" s="36"/>
      <c r="J33" s="36"/>
      <c r="K33" s="36">
        <v>-383400</v>
      </c>
      <c r="L33" s="36"/>
      <c r="M33" s="36"/>
      <c r="N33" s="9">
        <v>-383400</v>
      </c>
      <c r="O33" s="29">
        <v>-383400</v>
      </c>
    </row>
    <row r="34" spans="1:15" x14ac:dyDescent="0.2">
      <c r="A34" s="18"/>
      <c r="B34" s="20"/>
      <c r="C34" s="7" t="s">
        <v>159</v>
      </c>
      <c r="D34" s="8"/>
      <c r="E34" s="37"/>
      <c r="F34" s="38"/>
      <c r="G34" s="38"/>
      <c r="H34" s="38"/>
      <c r="I34" s="38"/>
      <c r="J34" s="38"/>
      <c r="K34" s="38">
        <v>-383400</v>
      </c>
      <c r="L34" s="38"/>
      <c r="M34" s="38"/>
      <c r="N34" s="10">
        <v>-383400</v>
      </c>
      <c r="O34" s="30">
        <v>-383400</v>
      </c>
    </row>
    <row r="35" spans="1:15" x14ac:dyDescent="0.2">
      <c r="A35" s="18"/>
      <c r="B35" s="22" t="s">
        <v>230</v>
      </c>
      <c r="C35" s="23"/>
      <c r="D35" s="23"/>
      <c r="E35" s="39"/>
      <c r="F35" s="40"/>
      <c r="G35" s="40"/>
      <c r="H35" s="40"/>
      <c r="I35" s="40"/>
      <c r="J35" s="40"/>
      <c r="K35" s="40">
        <v>-383400</v>
      </c>
      <c r="L35" s="40"/>
      <c r="M35" s="40"/>
      <c r="N35" s="24">
        <v>-383400</v>
      </c>
      <c r="O35" s="31">
        <v>-383400</v>
      </c>
    </row>
    <row r="36" spans="1:15" x14ac:dyDescent="0.2">
      <c r="A36" s="18"/>
      <c r="B36" s="19" t="s">
        <v>114</v>
      </c>
      <c r="C36" s="2" t="s">
        <v>49</v>
      </c>
      <c r="D36" s="4" t="s">
        <v>53</v>
      </c>
      <c r="E36" s="35"/>
      <c r="F36" s="36"/>
      <c r="G36" s="36"/>
      <c r="H36" s="36"/>
      <c r="I36" s="36"/>
      <c r="J36" s="36"/>
      <c r="K36" s="36">
        <v>-195164.93</v>
      </c>
      <c r="L36" s="36"/>
      <c r="M36" s="36">
        <v>1132.5</v>
      </c>
      <c r="N36" s="9">
        <v>-194032.43</v>
      </c>
      <c r="O36" s="29">
        <v>-194032.43</v>
      </c>
    </row>
    <row r="37" spans="1:15" x14ac:dyDescent="0.2">
      <c r="A37" s="18"/>
      <c r="B37" s="20"/>
      <c r="C37" s="7" t="s">
        <v>159</v>
      </c>
      <c r="D37" s="8"/>
      <c r="E37" s="37"/>
      <c r="F37" s="38"/>
      <c r="G37" s="38"/>
      <c r="H37" s="38"/>
      <c r="I37" s="38"/>
      <c r="J37" s="38"/>
      <c r="K37" s="38">
        <v>-195164.93</v>
      </c>
      <c r="L37" s="38"/>
      <c r="M37" s="38">
        <v>1132.5</v>
      </c>
      <c r="N37" s="10">
        <v>-194032.43</v>
      </c>
      <c r="O37" s="30">
        <v>-194032.43</v>
      </c>
    </row>
    <row r="38" spans="1:15" x14ac:dyDescent="0.2">
      <c r="A38" s="18"/>
      <c r="B38" s="22" t="s">
        <v>179</v>
      </c>
      <c r="C38" s="23"/>
      <c r="D38" s="23"/>
      <c r="E38" s="39"/>
      <c r="F38" s="40"/>
      <c r="G38" s="40"/>
      <c r="H38" s="40"/>
      <c r="I38" s="40"/>
      <c r="J38" s="40"/>
      <c r="K38" s="40">
        <v>-195164.93</v>
      </c>
      <c r="L38" s="40"/>
      <c r="M38" s="40">
        <v>1132.5</v>
      </c>
      <c r="N38" s="24">
        <v>-194032.43</v>
      </c>
      <c r="O38" s="31">
        <v>-194032.43</v>
      </c>
    </row>
    <row r="39" spans="1:15" x14ac:dyDescent="0.2">
      <c r="A39" s="135" t="s">
        <v>180</v>
      </c>
      <c r="B39" s="136"/>
      <c r="C39" s="136"/>
      <c r="D39" s="136"/>
      <c r="E39" s="138"/>
      <c r="F39" s="139"/>
      <c r="G39" s="139"/>
      <c r="H39" s="139"/>
      <c r="I39" s="139"/>
      <c r="J39" s="139"/>
      <c r="K39" s="139">
        <v>-1163812.4099999999</v>
      </c>
      <c r="L39" s="139"/>
      <c r="M39" s="139">
        <v>1189.19</v>
      </c>
      <c r="N39" s="140">
        <v>-1162623.22</v>
      </c>
      <c r="O39" s="152">
        <v>-1162623.22</v>
      </c>
    </row>
    <row r="40" spans="1:15" x14ac:dyDescent="0.2">
      <c r="A40" s="4"/>
      <c r="B40" s="4"/>
      <c r="C40" s="4"/>
      <c r="D40" s="4"/>
      <c r="E40" s="35"/>
      <c r="F40" s="36"/>
      <c r="G40" s="36"/>
      <c r="H40" s="36"/>
      <c r="I40" s="36"/>
      <c r="J40" s="36"/>
      <c r="K40" s="36"/>
      <c r="L40" s="36"/>
      <c r="M40" s="36"/>
      <c r="N40" s="9"/>
      <c r="O40" s="29"/>
    </row>
    <row r="41" spans="1:15" x14ac:dyDescent="0.2">
      <c r="A41" s="17" t="s">
        <v>54</v>
      </c>
      <c r="B41" s="19" t="s">
        <v>79</v>
      </c>
      <c r="C41" s="2" t="s">
        <v>37</v>
      </c>
      <c r="D41" s="4" t="s">
        <v>38</v>
      </c>
      <c r="E41" s="35"/>
      <c r="F41" s="36"/>
      <c r="G41" s="36"/>
      <c r="H41" s="36"/>
      <c r="I41" s="36"/>
      <c r="J41" s="36"/>
      <c r="K41" s="36"/>
      <c r="L41" s="36">
        <v>1263</v>
      </c>
      <c r="M41" s="36"/>
      <c r="N41" s="9">
        <v>1263</v>
      </c>
      <c r="O41" s="29">
        <v>1263</v>
      </c>
    </row>
    <row r="42" spans="1:15" x14ac:dyDescent="0.2">
      <c r="A42" s="18"/>
      <c r="B42" s="20"/>
      <c r="C42" s="7" t="s">
        <v>147</v>
      </c>
      <c r="D42" s="8"/>
      <c r="E42" s="37"/>
      <c r="F42" s="38"/>
      <c r="G42" s="38"/>
      <c r="H42" s="38"/>
      <c r="I42" s="38"/>
      <c r="J42" s="38"/>
      <c r="K42" s="38"/>
      <c r="L42" s="38">
        <v>1263</v>
      </c>
      <c r="M42" s="38"/>
      <c r="N42" s="10">
        <v>1263</v>
      </c>
      <c r="O42" s="30">
        <v>1263</v>
      </c>
    </row>
    <row r="43" spans="1:15" x14ac:dyDescent="0.2">
      <c r="A43" s="18"/>
      <c r="B43" s="22" t="s">
        <v>186</v>
      </c>
      <c r="C43" s="23"/>
      <c r="D43" s="23"/>
      <c r="E43" s="39"/>
      <c r="F43" s="40"/>
      <c r="G43" s="40"/>
      <c r="H43" s="40"/>
      <c r="I43" s="40"/>
      <c r="J43" s="40"/>
      <c r="K43" s="40"/>
      <c r="L43" s="40">
        <v>1263</v>
      </c>
      <c r="M43" s="40"/>
      <c r="N43" s="24">
        <v>1263</v>
      </c>
      <c r="O43" s="31">
        <v>1263</v>
      </c>
    </row>
    <row r="44" spans="1:15" x14ac:dyDescent="0.2">
      <c r="A44" s="18"/>
      <c r="B44" s="19" t="s">
        <v>86</v>
      </c>
      <c r="C44" s="2" t="s">
        <v>37</v>
      </c>
      <c r="D44" s="4" t="s">
        <v>38</v>
      </c>
      <c r="E44" s="35">
        <v>24362.63</v>
      </c>
      <c r="F44" s="36"/>
      <c r="G44" s="36"/>
      <c r="H44" s="36">
        <v>31438.799999999999</v>
      </c>
      <c r="I44" s="36">
        <v>-55801.43</v>
      </c>
      <c r="J44" s="36"/>
      <c r="K44" s="36"/>
      <c r="L44" s="36"/>
      <c r="M44" s="36"/>
      <c r="N44" s="9">
        <v>0</v>
      </c>
      <c r="O44" s="29">
        <v>0</v>
      </c>
    </row>
    <row r="45" spans="1:15" x14ac:dyDescent="0.2">
      <c r="A45" s="18"/>
      <c r="B45" s="20"/>
      <c r="C45" s="7" t="s">
        <v>147</v>
      </c>
      <c r="D45" s="8"/>
      <c r="E45" s="37">
        <v>24362.63</v>
      </c>
      <c r="F45" s="38"/>
      <c r="G45" s="38"/>
      <c r="H45" s="38">
        <v>31438.799999999999</v>
      </c>
      <c r="I45" s="38">
        <v>-55801.43</v>
      </c>
      <c r="J45" s="38"/>
      <c r="K45" s="38"/>
      <c r="L45" s="38"/>
      <c r="M45" s="38"/>
      <c r="N45" s="10">
        <v>0</v>
      </c>
      <c r="O45" s="30">
        <v>0</v>
      </c>
    </row>
    <row r="46" spans="1:15" x14ac:dyDescent="0.2">
      <c r="A46" s="18"/>
      <c r="B46" s="22" t="s">
        <v>189</v>
      </c>
      <c r="C46" s="23"/>
      <c r="D46" s="23"/>
      <c r="E46" s="39">
        <v>24362.63</v>
      </c>
      <c r="F46" s="40"/>
      <c r="G46" s="40"/>
      <c r="H46" s="40">
        <v>31438.799999999999</v>
      </c>
      <c r="I46" s="40">
        <v>-55801.43</v>
      </c>
      <c r="J46" s="40"/>
      <c r="K46" s="40"/>
      <c r="L46" s="40"/>
      <c r="M46" s="40"/>
      <c r="N46" s="24">
        <v>0</v>
      </c>
      <c r="O46" s="31">
        <v>0</v>
      </c>
    </row>
    <row r="47" spans="1:15" x14ac:dyDescent="0.2">
      <c r="A47" s="18"/>
      <c r="B47" s="19" t="s">
        <v>87</v>
      </c>
      <c r="C47" s="2" t="s">
        <v>11</v>
      </c>
      <c r="D47" s="4" t="s">
        <v>12</v>
      </c>
      <c r="E47" s="35">
        <v>126</v>
      </c>
      <c r="F47" s="36"/>
      <c r="G47" s="36"/>
      <c r="H47" s="36"/>
      <c r="I47" s="36"/>
      <c r="J47" s="36">
        <v>142.81</v>
      </c>
      <c r="K47" s="36"/>
      <c r="L47" s="36"/>
      <c r="M47" s="36"/>
      <c r="N47" s="9">
        <v>268.81</v>
      </c>
      <c r="O47" s="29">
        <v>268.81</v>
      </c>
    </row>
    <row r="48" spans="1:15" x14ac:dyDescent="0.2">
      <c r="A48" s="18"/>
      <c r="B48" s="20"/>
      <c r="C48" s="7" t="s">
        <v>18</v>
      </c>
      <c r="D48" s="8"/>
      <c r="E48" s="37">
        <v>126</v>
      </c>
      <c r="F48" s="38"/>
      <c r="G48" s="38"/>
      <c r="H48" s="38"/>
      <c r="I48" s="38"/>
      <c r="J48" s="38">
        <v>142.81</v>
      </c>
      <c r="K48" s="38"/>
      <c r="L48" s="38"/>
      <c r="M48" s="38"/>
      <c r="N48" s="10">
        <v>268.81</v>
      </c>
      <c r="O48" s="30">
        <v>268.81</v>
      </c>
    </row>
    <row r="49" spans="1:15" x14ac:dyDescent="0.2">
      <c r="A49" s="18"/>
      <c r="B49" s="22" t="s">
        <v>158</v>
      </c>
      <c r="C49" s="23"/>
      <c r="D49" s="23"/>
      <c r="E49" s="39">
        <v>126</v>
      </c>
      <c r="F49" s="40"/>
      <c r="G49" s="40"/>
      <c r="H49" s="40"/>
      <c r="I49" s="40"/>
      <c r="J49" s="40">
        <v>142.81</v>
      </c>
      <c r="K49" s="40"/>
      <c r="L49" s="40"/>
      <c r="M49" s="40"/>
      <c r="N49" s="24">
        <v>268.81</v>
      </c>
      <c r="O49" s="31">
        <v>268.81</v>
      </c>
    </row>
    <row r="50" spans="1:15" x14ac:dyDescent="0.2">
      <c r="A50" s="18"/>
      <c r="B50" s="19" t="s">
        <v>88</v>
      </c>
      <c r="C50" s="2" t="s">
        <v>11</v>
      </c>
      <c r="D50" s="4" t="s">
        <v>12</v>
      </c>
      <c r="E50" s="35"/>
      <c r="F50" s="36"/>
      <c r="G50" s="36"/>
      <c r="H50" s="36"/>
      <c r="I50" s="36"/>
      <c r="J50" s="36"/>
      <c r="K50" s="36"/>
      <c r="L50" s="36">
        <v>83</v>
      </c>
      <c r="M50" s="36"/>
      <c r="N50" s="9">
        <v>83</v>
      </c>
      <c r="O50" s="29">
        <v>83</v>
      </c>
    </row>
    <row r="51" spans="1:15" x14ac:dyDescent="0.2">
      <c r="A51" s="18"/>
      <c r="B51" s="20"/>
      <c r="C51" s="7" t="s">
        <v>18</v>
      </c>
      <c r="D51" s="8"/>
      <c r="E51" s="37"/>
      <c r="F51" s="38"/>
      <c r="G51" s="38"/>
      <c r="H51" s="38"/>
      <c r="I51" s="38"/>
      <c r="J51" s="38"/>
      <c r="K51" s="38"/>
      <c r="L51" s="38">
        <v>83</v>
      </c>
      <c r="M51" s="38"/>
      <c r="N51" s="10">
        <v>83</v>
      </c>
      <c r="O51" s="30">
        <v>83</v>
      </c>
    </row>
    <row r="52" spans="1:15" x14ac:dyDescent="0.2">
      <c r="A52" s="18"/>
      <c r="B52" s="22" t="s">
        <v>190</v>
      </c>
      <c r="C52" s="23"/>
      <c r="D52" s="23"/>
      <c r="E52" s="39"/>
      <c r="F52" s="40"/>
      <c r="G52" s="40"/>
      <c r="H52" s="40"/>
      <c r="I52" s="40"/>
      <c r="J52" s="40"/>
      <c r="K52" s="40"/>
      <c r="L52" s="40">
        <v>83</v>
      </c>
      <c r="M52" s="40"/>
      <c r="N52" s="24">
        <v>83</v>
      </c>
      <c r="O52" s="31">
        <v>83</v>
      </c>
    </row>
    <row r="53" spans="1:15" x14ac:dyDescent="0.2">
      <c r="A53" s="135" t="s">
        <v>191</v>
      </c>
      <c r="B53" s="136"/>
      <c r="C53" s="136"/>
      <c r="D53" s="136"/>
      <c r="E53" s="138">
        <v>24488.63</v>
      </c>
      <c r="F53" s="139"/>
      <c r="G53" s="139"/>
      <c r="H53" s="139">
        <v>31438.799999999999</v>
      </c>
      <c r="I53" s="139">
        <v>-55801.43</v>
      </c>
      <c r="J53" s="139">
        <v>142.81</v>
      </c>
      <c r="K53" s="139"/>
      <c r="L53" s="139">
        <v>1346</v>
      </c>
      <c r="M53" s="139"/>
      <c r="N53" s="140">
        <v>1614.81</v>
      </c>
      <c r="O53" s="152">
        <v>1614.81</v>
      </c>
    </row>
    <row r="54" spans="1:15" x14ac:dyDescent="0.2">
      <c r="A54" s="4"/>
      <c r="B54" s="4"/>
      <c r="C54" s="4"/>
      <c r="D54" s="4"/>
      <c r="E54" s="35"/>
      <c r="F54" s="36"/>
      <c r="G54" s="36"/>
      <c r="H54" s="36"/>
      <c r="I54" s="36"/>
      <c r="J54" s="36"/>
      <c r="K54" s="36"/>
      <c r="L54" s="36"/>
      <c r="M54" s="36"/>
      <c r="N54" s="9"/>
      <c r="O54" s="29"/>
    </row>
    <row r="55" spans="1:15" x14ac:dyDescent="0.2">
      <c r="A55" s="17" t="s">
        <v>15</v>
      </c>
      <c r="B55" s="19" t="s">
        <v>56</v>
      </c>
      <c r="C55" s="2" t="s">
        <v>57</v>
      </c>
      <c r="D55" s="4" t="s">
        <v>58</v>
      </c>
      <c r="E55" s="35"/>
      <c r="F55" s="36"/>
      <c r="G55" s="36"/>
      <c r="H55" s="36"/>
      <c r="I55" s="36"/>
      <c r="J55" s="36"/>
      <c r="K55" s="36">
        <v>-5308.96</v>
      </c>
      <c r="L55" s="36">
        <v>8.34</v>
      </c>
      <c r="M55" s="36">
        <v>7.47</v>
      </c>
      <c r="N55" s="9">
        <v>-5293.15</v>
      </c>
      <c r="O55" s="29">
        <v>-5293.15</v>
      </c>
    </row>
    <row r="56" spans="1:15" x14ac:dyDescent="0.2">
      <c r="A56" s="18"/>
      <c r="B56" s="20"/>
      <c r="C56" s="7" t="s">
        <v>192</v>
      </c>
      <c r="D56" s="8"/>
      <c r="E56" s="37"/>
      <c r="F56" s="38"/>
      <c r="G56" s="38"/>
      <c r="H56" s="38"/>
      <c r="I56" s="38"/>
      <c r="J56" s="38"/>
      <c r="K56" s="38">
        <v>-5308.96</v>
      </c>
      <c r="L56" s="38">
        <v>8.34</v>
      </c>
      <c r="M56" s="38">
        <v>7.47</v>
      </c>
      <c r="N56" s="10">
        <v>-5293.15</v>
      </c>
      <c r="O56" s="30">
        <v>-5293.15</v>
      </c>
    </row>
    <row r="57" spans="1:15" x14ac:dyDescent="0.2">
      <c r="A57" s="18"/>
      <c r="B57" s="20"/>
      <c r="C57" s="2" t="s">
        <v>11</v>
      </c>
      <c r="D57" s="4" t="s">
        <v>12</v>
      </c>
      <c r="E57" s="35"/>
      <c r="F57" s="36"/>
      <c r="G57" s="36"/>
      <c r="H57" s="36"/>
      <c r="I57" s="36"/>
      <c r="J57" s="36"/>
      <c r="K57" s="36">
        <v>-329440.59999999998</v>
      </c>
      <c r="L57" s="36"/>
      <c r="M57" s="36">
        <v>-3.61</v>
      </c>
      <c r="N57" s="9">
        <v>-329444.20999999996</v>
      </c>
      <c r="O57" s="29">
        <v>-329444.20999999996</v>
      </c>
    </row>
    <row r="58" spans="1:15" x14ac:dyDescent="0.2">
      <c r="A58" s="18"/>
      <c r="B58" s="20"/>
      <c r="C58" s="7" t="s">
        <v>18</v>
      </c>
      <c r="D58" s="8"/>
      <c r="E58" s="37"/>
      <c r="F58" s="38"/>
      <c r="G58" s="38"/>
      <c r="H58" s="38"/>
      <c r="I58" s="38"/>
      <c r="J58" s="38"/>
      <c r="K58" s="38">
        <v>-329440.59999999998</v>
      </c>
      <c r="L58" s="38"/>
      <c r="M58" s="38">
        <v>-3.61</v>
      </c>
      <c r="N58" s="10">
        <v>-329444.20999999996</v>
      </c>
      <c r="O58" s="30">
        <v>-329444.20999999996</v>
      </c>
    </row>
    <row r="59" spans="1:15" x14ac:dyDescent="0.2">
      <c r="A59" s="18"/>
      <c r="B59" s="22" t="s">
        <v>193</v>
      </c>
      <c r="C59" s="23"/>
      <c r="D59" s="23"/>
      <c r="E59" s="39"/>
      <c r="F59" s="40"/>
      <c r="G59" s="40"/>
      <c r="H59" s="40"/>
      <c r="I59" s="40"/>
      <c r="J59" s="40"/>
      <c r="K59" s="40">
        <v>-334749.56</v>
      </c>
      <c r="L59" s="40">
        <v>8.34</v>
      </c>
      <c r="M59" s="40">
        <v>3.86</v>
      </c>
      <c r="N59" s="24">
        <v>-334737.36</v>
      </c>
      <c r="O59" s="31">
        <v>-334737.36</v>
      </c>
    </row>
    <row r="60" spans="1:15" x14ac:dyDescent="0.2">
      <c r="A60" s="18"/>
      <c r="B60" s="19" t="s">
        <v>14</v>
      </c>
      <c r="C60" s="2" t="s">
        <v>11</v>
      </c>
      <c r="D60" s="4" t="s">
        <v>64</v>
      </c>
      <c r="E60" s="35">
        <v>5134.29</v>
      </c>
      <c r="F60" s="36"/>
      <c r="G60" s="36"/>
      <c r="H60" s="36">
        <v>6093.01</v>
      </c>
      <c r="I60" s="36"/>
      <c r="J60" s="36"/>
      <c r="K60" s="36"/>
      <c r="L60" s="36"/>
      <c r="M60" s="36"/>
      <c r="N60" s="9">
        <v>11227.3</v>
      </c>
      <c r="O60" s="29">
        <v>11227.3</v>
      </c>
    </row>
    <row r="61" spans="1:15" x14ac:dyDescent="0.2">
      <c r="A61" s="18"/>
      <c r="B61" s="20"/>
      <c r="C61" s="3"/>
      <c r="D61" s="6" t="s">
        <v>12</v>
      </c>
      <c r="E61" s="52">
        <v>2885.49</v>
      </c>
      <c r="F61" s="53">
        <v>582.95000000000005</v>
      </c>
      <c r="G61" s="53">
        <v>-236.7</v>
      </c>
      <c r="H61" s="53">
        <v>2523.13</v>
      </c>
      <c r="I61" s="53">
        <v>-10637.02</v>
      </c>
      <c r="J61" s="53">
        <v>404.35</v>
      </c>
      <c r="K61" s="53">
        <v>-150775.79999999999</v>
      </c>
      <c r="L61" s="53">
        <v>170.20999999999998</v>
      </c>
      <c r="M61" s="53">
        <v>163.89</v>
      </c>
      <c r="N61" s="11">
        <v>-154919.49999999997</v>
      </c>
      <c r="O61" s="51">
        <v>-154919.49999999997</v>
      </c>
    </row>
    <row r="62" spans="1:15" x14ac:dyDescent="0.2">
      <c r="A62" s="18"/>
      <c r="B62" s="20"/>
      <c r="C62" s="7" t="s">
        <v>18</v>
      </c>
      <c r="D62" s="8"/>
      <c r="E62" s="37">
        <v>8019.78</v>
      </c>
      <c r="F62" s="38">
        <v>582.95000000000005</v>
      </c>
      <c r="G62" s="38">
        <v>-236.7</v>
      </c>
      <c r="H62" s="38">
        <v>8616.14</v>
      </c>
      <c r="I62" s="38">
        <v>-10637.02</v>
      </c>
      <c r="J62" s="38">
        <v>404.35</v>
      </c>
      <c r="K62" s="38">
        <v>-150775.79999999999</v>
      </c>
      <c r="L62" s="38">
        <v>170.20999999999998</v>
      </c>
      <c r="M62" s="38">
        <v>163.89</v>
      </c>
      <c r="N62" s="10">
        <v>-143692.19999999998</v>
      </c>
      <c r="O62" s="30">
        <v>-143692.19999999998</v>
      </c>
    </row>
    <row r="63" spans="1:15" x14ac:dyDescent="0.2">
      <c r="A63" s="18"/>
      <c r="B63" s="22" t="s">
        <v>20</v>
      </c>
      <c r="C63" s="23"/>
      <c r="D63" s="23"/>
      <c r="E63" s="39">
        <v>8019.78</v>
      </c>
      <c r="F63" s="40">
        <v>582.95000000000005</v>
      </c>
      <c r="G63" s="40">
        <v>-236.7</v>
      </c>
      <c r="H63" s="40">
        <v>8616.14</v>
      </c>
      <c r="I63" s="40">
        <v>-10637.02</v>
      </c>
      <c r="J63" s="40">
        <v>404.35</v>
      </c>
      <c r="K63" s="40">
        <v>-150775.79999999999</v>
      </c>
      <c r="L63" s="40">
        <v>170.20999999999998</v>
      </c>
      <c r="M63" s="40">
        <v>163.89</v>
      </c>
      <c r="N63" s="24">
        <v>-143692.19999999998</v>
      </c>
      <c r="O63" s="31">
        <v>-143692.19999999998</v>
      </c>
    </row>
    <row r="64" spans="1:15" x14ac:dyDescent="0.2">
      <c r="A64" s="135" t="s">
        <v>22</v>
      </c>
      <c r="B64" s="136"/>
      <c r="C64" s="136"/>
      <c r="D64" s="136"/>
      <c r="E64" s="138">
        <v>8019.78</v>
      </c>
      <c r="F64" s="139">
        <v>582.95000000000005</v>
      </c>
      <c r="G64" s="139">
        <v>-236.7</v>
      </c>
      <c r="H64" s="139">
        <v>8616.14</v>
      </c>
      <c r="I64" s="139">
        <v>-10637.02</v>
      </c>
      <c r="J64" s="139">
        <v>404.35</v>
      </c>
      <c r="K64" s="139">
        <v>-485525.36</v>
      </c>
      <c r="L64" s="139">
        <v>178.54999999999998</v>
      </c>
      <c r="M64" s="139">
        <v>167.75</v>
      </c>
      <c r="N64" s="140">
        <v>-478429.55999999994</v>
      </c>
      <c r="O64" s="152">
        <v>-478429.55999999994</v>
      </c>
    </row>
    <row r="65" spans="1:19" x14ac:dyDescent="0.2">
      <c r="A65" s="4"/>
      <c r="B65" s="4"/>
      <c r="C65" s="4"/>
      <c r="D65" s="4"/>
      <c r="E65" s="35"/>
      <c r="F65" s="36"/>
      <c r="G65" s="36"/>
      <c r="H65" s="36"/>
      <c r="I65" s="36"/>
      <c r="J65" s="36"/>
      <c r="K65" s="36"/>
      <c r="L65" s="36"/>
      <c r="M65" s="36"/>
      <c r="N65" s="9"/>
      <c r="O65" s="29"/>
    </row>
    <row r="66" spans="1:19" x14ac:dyDescent="0.2">
      <c r="A66" s="17" t="s">
        <v>66</v>
      </c>
      <c r="B66" s="19" t="s">
        <v>67</v>
      </c>
      <c r="C66" s="2" t="s">
        <v>68</v>
      </c>
      <c r="D66" s="4" t="s">
        <v>70</v>
      </c>
      <c r="E66" s="35">
        <v>2018.11</v>
      </c>
      <c r="F66" s="36">
        <v>41.43</v>
      </c>
      <c r="G66" s="36">
        <v>-32.61</v>
      </c>
      <c r="H66" s="36">
        <v>2120.4899999999998</v>
      </c>
      <c r="I66" s="36">
        <v>-2855.02</v>
      </c>
      <c r="J66" s="36">
        <v>62.55</v>
      </c>
      <c r="K66" s="36">
        <v>-60925.94</v>
      </c>
      <c r="L66" s="36">
        <v>9436.15</v>
      </c>
      <c r="M66" s="36">
        <v>26.55</v>
      </c>
      <c r="N66" s="9">
        <v>-50108.29</v>
      </c>
      <c r="O66" s="29">
        <v>-50108.29</v>
      </c>
    </row>
    <row r="67" spans="1:19" x14ac:dyDescent="0.2">
      <c r="A67" s="18"/>
      <c r="B67" s="20"/>
      <c r="C67" s="3"/>
      <c r="D67" s="6" t="s">
        <v>71</v>
      </c>
      <c r="E67" s="52">
        <v>45.24</v>
      </c>
      <c r="F67" s="53">
        <v>1.76</v>
      </c>
      <c r="G67" s="53">
        <v>-0.79</v>
      </c>
      <c r="H67" s="53">
        <v>53.21</v>
      </c>
      <c r="I67" s="53">
        <v>-91.87</v>
      </c>
      <c r="J67" s="53">
        <v>14.5</v>
      </c>
      <c r="K67" s="53">
        <v>-1983.54</v>
      </c>
      <c r="L67" s="53">
        <v>172.37</v>
      </c>
      <c r="M67" s="53">
        <v>0.56000000000000005</v>
      </c>
      <c r="N67" s="11">
        <v>-1788.56</v>
      </c>
      <c r="O67" s="51">
        <v>-1788.56</v>
      </c>
    </row>
    <row r="68" spans="1:19" x14ac:dyDescent="0.2">
      <c r="A68" s="18"/>
      <c r="B68" s="20"/>
      <c r="C68" s="3"/>
      <c r="D68" s="6" t="s">
        <v>89</v>
      </c>
      <c r="E68" s="52"/>
      <c r="F68" s="53"/>
      <c r="G68" s="53">
        <v>-4.5199999999999996</v>
      </c>
      <c r="H68" s="53">
        <v>83.47</v>
      </c>
      <c r="I68" s="53">
        <v>-167.25</v>
      </c>
      <c r="J68" s="53">
        <v>1.84</v>
      </c>
      <c r="K68" s="53">
        <v>-3400.84</v>
      </c>
      <c r="L68" s="53">
        <v>227.65</v>
      </c>
      <c r="M68" s="53">
        <v>1.56</v>
      </c>
      <c r="N68" s="11">
        <v>-3258.09</v>
      </c>
      <c r="O68" s="51">
        <v>-3258.09</v>
      </c>
    </row>
    <row r="69" spans="1:19" x14ac:dyDescent="0.2">
      <c r="A69" s="18"/>
      <c r="B69" s="20"/>
      <c r="C69" s="3"/>
      <c r="D69" s="6" t="s">
        <v>72</v>
      </c>
      <c r="E69" s="52">
        <v>2031.82</v>
      </c>
      <c r="F69" s="53">
        <v>1208.57</v>
      </c>
      <c r="G69" s="53">
        <v>-313.89999999999998</v>
      </c>
      <c r="H69" s="53">
        <v>929.88</v>
      </c>
      <c r="I69" s="53"/>
      <c r="J69" s="53">
        <v>763.36</v>
      </c>
      <c r="K69" s="53"/>
      <c r="L69" s="53"/>
      <c r="M69" s="53"/>
      <c r="N69" s="11">
        <v>4619.7299999999996</v>
      </c>
      <c r="O69" s="51">
        <v>4619.7299999999996</v>
      </c>
    </row>
    <row r="70" spans="1:19" x14ac:dyDescent="0.2">
      <c r="A70" s="18"/>
      <c r="B70" s="20"/>
      <c r="C70" s="7" t="s">
        <v>194</v>
      </c>
      <c r="D70" s="8"/>
      <c r="E70" s="37">
        <v>4095.17</v>
      </c>
      <c r="F70" s="38">
        <v>1251.76</v>
      </c>
      <c r="G70" s="38">
        <v>-351.82</v>
      </c>
      <c r="H70" s="38">
        <v>3187.0499999999997</v>
      </c>
      <c r="I70" s="38">
        <v>-3114.14</v>
      </c>
      <c r="J70" s="38">
        <v>842.25</v>
      </c>
      <c r="K70" s="38">
        <v>-66310.320000000007</v>
      </c>
      <c r="L70" s="38">
        <v>9836.17</v>
      </c>
      <c r="M70" s="38">
        <v>28.669999999999998</v>
      </c>
      <c r="N70" s="10">
        <v>-50535.210000000006</v>
      </c>
      <c r="O70" s="30">
        <v>-50535.210000000006</v>
      </c>
    </row>
    <row r="71" spans="1:19" x14ac:dyDescent="0.2">
      <c r="A71" s="18"/>
      <c r="B71" s="22" t="s">
        <v>195</v>
      </c>
      <c r="C71" s="23"/>
      <c r="D71" s="23"/>
      <c r="E71" s="39">
        <v>4095.17</v>
      </c>
      <c r="F71" s="40">
        <v>1251.76</v>
      </c>
      <c r="G71" s="40">
        <v>-351.82</v>
      </c>
      <c r="H71" s="40">
        <v>3187.0499999999997</v>
      </c>
      <c r="I71" s="40">
        <v>-3114.14</v>
      </c>
      <c r="J71" s="40">
        <v>842.25</v>
      </c>
      <c r="K71" s="40">
        <v>-66310.320000000007</v>
      </c>
      <c r="L71" s="40">
        <v>9836.17</v>
      </c>
      <c r="M71" s="40">
        <v>28.669999999999998</v>
      </c>
      <c r="N71" s="24">
        <v>-50535.210000000006</v>
      </c>
      <c r="O71" s="31">
        <v>-50535.210000000006</v>
      </c>
    </row>
    <row r="72" spans="1:19" x14ac:dyDescent="0.2">
      <c r="A72" s="135" t="s">
        <v>196</v>
      </c>
      <c r="B72" s="136"/>
      <c r="C72" s="136"/>
      <c r="D72" s="136"/>
      <c r="E72" s="138">
        <v>4095.17</v>
      </c>
      <c r="F72" s="139">
        <v>1251.76</v>
      </c>
      <c r="G72" s="139">
        <v>-351.82</v>
      </c>
      <c r="H72" s="139">
        <v>3187.0499999999997</v>
      </c>
      <c r="I72" s="139">
        <v>-3114.14</v>
      </c>
      <c r="J72" s="139">
        <v>842.25</v>
      </c>
      <c r="K72" s="139">
        <v>-66310.320000000007</v>
      </c>
      <c r="L72" s="139">
        <v>9836.17</v>
      </c>
      <c r="M72" s="139">
        <v>28.669999999999998</v>
      </c>
      <c r="N72" s="140">
        <v>-50535.210000000006</v>
      </c>
      <c r="O72" s="152">
        <v>-50535.210000000006</v>
      </c>
    </row>
    <row r="73" spans="1:19" ht="13.5" thickBot="1" x14ac:dyDescent="0.25">
      <c r="A73" s="4"/>
      <c r="B73" s="4"/>
      <c r="C73" s="4"/>
      <c r="D73" s="4"/>
      <c r="E73" s="35"/>
      <c r="F73" s="36"/>
      <c r="G73" s="36"/>
      <c r="H73" s="36"/>
      <c r="I73" s="36"/>
      <c r="J73" s="36"/>
      <c r="K73" s="36"/>
      <c r="L73" s="36"/>
      <c r="M73" s="36"/>
      <c r="N73" s="9"/>
      <c r="O73" s="29"/>
    </row>
    <row r="74" spans="1:19" ht="13.5" thickBot="1" x14ac:dyDescent="0.25">
      <c r="A74" s="142" t="s">
        <v>17</v>
      </c>
      <c r="B74" s="143"/>
      <c r="C74" s="143"/>
      <c r="D74" s="143"/>
      <c r="E74" s="144">
        <v>39668.85</v>
      </c>
      <c r="F74" s="145">
        <v>2856.8500000000004</v>
      </c>
      <c r="G74" s="145">
        <v>-948.74</v>
      </c>
      <c r="H74" s="145">
        <v>43984.669999999991</v>
      </c>
      <c r="I74" s="145">
        <v>-69552.59</v>
      </c>
      <c r="J74" s="145">
        <v>2158</v>
      </c>
      <c r="K74" s="145">
        <v>-1715648.0899999999</v>
      </c>
      <c r="L74" s="145">
        <v>278144.26000000007</v>
      </c>
      <c r="M74" s="145">
        <v>1385.61</v>
      </c>
      <c r="N74" s="146">
        <v>-1417951.1800000002</v>
      </c>
      <c r="O74" s="153">
        <v>-1417951.1800000002</v>
      </c>
    </row>
    <row r="79" spans="1:19" x14ac:dyDescent="0.2">
      <c r="R79" s="6"/>
      <c r="S79" s="6"/>
    </row>
    <row r="80" spans="1:19" x14ac:dyDescent="0.2">
      <c r="R80" s="6"/>
      <c r="S80" s="6"/>
    </row>
    <row r="81" spans="18:19" x14ac:dyDescent="0.2">
      <c r="R81" s="6"/>
      <c r="S81" s="6"/>
    </row>
    <row r="82" spans="18:19" x14ac:dyDescent="0.2">
      <c r="R82" s="6"/>
      <c r="S82" s="6"/>
    </row>
  </sheetData>
  <pageMargins left="0.5" right="0.5" top="0.75" bottom="0.5" header="0.3" footer="0.3"/>
  <pageSetup scale="5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6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7.28515625" customWidth="1"/>
    <col min="2" max="2" width="27.140625" customWidth="1"/>
    <col min="3" max="3" width="17.5703125" customWidth="1"/>
    <col min="4" max="4" width="34" customWidth="1"/>
    <col min="5" max="5" width="9.5703125" bestFit="1" customWidth="1"/>
    <col min="6" max="9" width="8.5703125" bestFit="1" customWidth="1"/>
    <col min="10" max="10" width="9.5703125" bestFit="1" customWidth="1"/>
    <col min="11" max="11" width="8.5703125" bestFit="1" customWidth="1"/>
    <col min="12" max="14" width="7.42578125" bestFit="1" customWidth="1"/>
    <col min="15" max="15" width="5.85546875" bestFit="1" customWidth="1"/>
    <col min="16" max="16" width="7.42578125" bestFit="1" customWidth="1"/>
    <col min="17" max="17" width="10.85546875" bestFit="1" customWidth="1"/>
    <col min="18" max="18" width="12.42578125" bestFit="1" customWidth="1"/>
  </cols>
  <sheetData>
    <row r="1" spans="1:19" x14ac:dyDescent="0.2">
      <c r="A1" s="1" t="s">
        <v>435</v>
      </c>
      <c r="B1" s="1" t="s">
        <v>434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468</v>
      </c>
      <c r="B2" t="s">
        <v>467</v>
      </c>
    </row>
    <row r="4" spans="1:19" x14ac:dyDescent="0.2"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x14ac:dyDescent="0.2">
      <c r="A8" s="17" t="s">
        <v>9</v>
      </c>
      <c r="B8" s="19" t="s">
        <v>34</v>
      </c>
      <c r="C8" s="2" t="s">
        <v>35</v>
      </c>
      <c r="D8" s="4" t="s">
        <v>34</v>
      </c>
      <c r="E8" s="35">
        <v>-17.25</v>
      </c>
      <c r="F8" s="36">
        <v>0.48</v>
      </c>
      <c r="G8" s="36">
        <v>32.159999999999997</v>
      </c>
      <c r="H8" s="36"/>
      <c r="I8" s="36">
        <v>0.05</v>
      </c>
      <c r="J8" s="36">
        <v>-4.18</v>
      </c>
      <c r="K8" s="36">
        <v>-3.08</v>
      </c>
      <c r="L8" s="36">
        <v>0.06</v>
      </c>
      <c r="M8" s="36">
        <v>0.62</v>
      </c>
      <c r="N8" s="36"/>
      <c r="O8" s="36">
        <v>0.02</v>
      </c>
      <c r="P8" s="36"/>
      <c r="Q8" s="9">
        <v>8.8799999999999972</v>
      </c>
      <c r="R8" s="29">
        <v>8.8799999999999972</v>
      </c>
      <c r="S8" s="62"/>
    </row>
    <row r="9" spans="1:19" x14ac:dyDescent="0.2">
      <c r="A9" s="18"/>
      <c r="B9" s="20"/>
      <c r="C9" s="7" t="s">
        <v>145</v>
      </c>
      <c r="D9" s="8"/>
      <c r="E9" s="37">
        <v>-17.25</v>
      </c>
      <c r="F9" s="38">
        <v>0.48</v>
      </c>
      <c r="G9" s="38">
        <v>32.159999999999997</v>
      </c>
      <c r="H9" s="38"/>
      <c r="I9" s="38">
        <v>0.05</v>
      </c>
      <c r="J9" s="38">
        <v>-4.18</v>
      </c>
      <c r="K9" s="38">
        <v>-3.08</v>
      </c>
      <c r="L9" s="38">
        <v>0.06</v>
      </c>
      <c r="M9" s="38">
        <v>0.62</v>
      </c>
      <c r="N9" s="38"/>
      <c r="O9" s="38">
        <v>0.02</v>
      </c>
      <c r="P9" s="38"/>
      <c r="Q9" s="10">
        <v>8.8799999999999972</v>
      </c>
      <c r="R9" s="30">
        <v>8.8799999999999972</v>
      </c>
      <c r="S9" s="62"/>
    </row>
    <row r="10" spans="1:19" x14ac:dyDescent="0.2">
      <c r="A10" s="18"/>
      <c r="B10" s="22" t="s">
        <v>146</v>
      </c>
      <c r="C10" s="23"/>
      <c r="D10" s="23"/>
      <c r="E10" s="39">
        <v>-17.25</v>
      </c>
      <c r="F10" s="40">
        <v>0.48</v>
      </c>
      <c r="G10" s="40">
        <v>32.159999999999997</v>
      </c>
      <c r="H10" s="40"/>
      <c r="I10" s="40">
        <v>0.05</v>
      </c>
      <c r="J10" s="40">
        <v>-4.18</v>
      </c>
      <c r="K10" s="40">
        <v>-3.08</v>
      </c>
      <c r="L10" s="40">
        <v>0.06</v>
      </c>
      <c r="M10" s="40">
        <v>0.62</v>
      </c>
      <c r="N10" s="40"/>
      <c r="O10" s="40">
        <v>0.02</v>
      </c>
      <c r="P10" s="40"/>
      <c r="Q10" s="24">
        <v>8.8799999999999972</v>
      </c>
      <c r="R10" s="31">
        <v>8.8799999999999972</v>
      </c>
    </row>
    <row r="11" spans="1:19" x14ac:dyDescent="0.2">
      <c r="A11" s="18"/>
      <c r="B11" s="19" t="s">
        <v>39</v>
      </c>
      <c r="C11" s="2" t="s">
        <v>11</v>
      </c>
      <c r="D11" s="4" t="s">
        <v>12</v>
      </c>
      <c r="E11" s="35">
        <v>508.30999999999995</v>
      </c>
      <c r="F11" s="36">
        <v>974.1099999999999</v>
      </c>
      <c r="G11" s="36">
        <v>637.16</v>
      </c>
      <c r="H11" s="36">
        <v>322.94</v>
      </c>
      <c r="I11" s="36">
        <v>423.6</v>
      </c>
      <c r="J11" s="36">
        <v>138.08000000000001</v>
      </c>
      <c r="K11" s="36">
        <v>148.44</v>
      </c>
      <c r="L11" s="36">
        <v>189.18</v>
      </c>
      <c r="M11" s="36"/>
      <c r="N11" s="36">
        <v>164.07</v>
      </c>
      <c r="O11" s="36"/>
      <c r="P11" s="36">
        <v>315.87</v>
      </c>
      <c r="Q11" s="9">
        <v>3821.7599999999998</v>
      </c>
      <c r="R11" s="29">
        <v>3821.7599999999998</v>
      </c>
    </row>
    <row r="12" spans="1:19" x14ac:dyDescent="0.2">
      <c r="A12" s="18"/>
      <c r="B12" s="20"/>
      <c r="C12" s="7" t="s">
        <v>18</v>
      </c>
      <c r="D12" s="8"/>
      <c r="E12" s="37">
        <v>508.30999999999995</v>
      </c>
      <c r="F12" s="38">
        <v>974.1099999999999</v>
      </c>
      <c r="G12" s="38">
        <v>637.16</v>
      </c>
      <c r="H12" s="38">
        <v>322.94</v>
      </c>
      <c r="I12" s="38">
        <v>423.6</v>
      </c>
      <c r="J12" s="38">
        <v>138.08000000000001</v>
      </c>
      <c r="K12" s="38">
        <v>148.44</v>
      </c>
      <c r="L12" s="38">
        <v>189.18</v>
      </c>
      <c r="M12" s="38"/>
      <c r="N12" s="38">
        <v>164.07</v>
      </c>
      <c r="O12" s="38"/>
      <c r="P12" s="38">
        <v>315.87</v>
      </c>
      <c r="Q12" s="10">
        <v>3821.7599999999998</v>
      </c>
      <c r="R12" s="30">
        <v>3821.7599999999998</v>
      </c>
    </row>
    <row r="13" spans="1:19" x14ac:dyDescent="0.2">
      <c r="A13" s="18"/>
      <c r="B13" s="22" t="s">
        <v>150</v>
      </c>
      <c r="C13" s="23"/>
      <c r="D13" s="23"/>
      <c r="E13" s="39">
        <v>508.30999999999995</v>
      </c>
      <c r="F13" s="40">
        <v>974.1099999999999</v>
      </c>
      <c r="G13" s="40">
        <v>637.16</v>
      </c>
      <c r="H13" s="40">
        <v>322.94</v>
      </c>
      <c r="I13" s="40">
        <v>423.6</v>
      </c>
      <c r="J13" s="40">
        <v>138.08000000000001</v>
      </c>
      <c r="K13" s="40">
        <v>148.44</v>
      </c>
      <c r="L13" s="40">
        <v>189.18</v>
      </c>
      <c r="M13" s="40"/>
      <c r="N13" s="40">
        <v>164.07</v>
      </c>
      <c r="O13" s="40"/>
      <c r="P13" s="40">
        <v>315.87</v>
      </c>
      <c r="Q13" s="24">
        <v>3821.7599999999998</v>
      </c>
      <c r="R13" s="31">
        <v>3821.7599999999998</v>
      </c>
    </row>
    <row r="14" spans="1:19" x14ac:dyDescent="0.2">
      <c r="A14" s="18"/>
      <c r="B14" s="19" t="s">
        <v>41</v>
      </c>
      <c r="C14" s="2" t="s">
        <v>37</v>
      </c>
      <c r="D14" s="4" t="s">
        <v>38</v>
      </c>
      <c r="E14" s="35">
        <v>2984.0299999999997</v>
      </c>
      <c r="F14" s="36"/>
      <c r="G14" s="36">
        <v>8677.31</v>
      </c>
      <c r="H14" s="36"/>
      <c r="I14" s="36">
        <v>2796.05</v>
      </c>
      <c r="J14" s="36"/>
      <c r="K14" s="36">
        <v>562.03</v>
      </c>
      <c r="L14" s="36">
        <v>2797.26</v>
      </c>
      <c r="M14" s="36">
        <v>2254.63</v>
      </c>
      <c r="N14" s="36"/>
      <c r="O14" s="36"/>
      <c r="P14" s="36">
        <v>1716.05</v>
      </c>
      <c r="Q14" s="9">
        <v>21787.360000000001</v>
      </c>
      <c r="R14" s="29">
        <v>21787.360000000001</v>
      </c>
    </row>
    <row r="15" spans="1:19" x14ac:dyDescent="0.2">
      <c r="A15" s="18"/>
      <c r="B15" s="20"/>
      <c r="C15" s="7" t="s">
        <v>147</v>
      </c>
      <c r="D15" s="8"/>
      <c r="E15" s="37">
        <v>2984.0299999999997</v>
      </c>
      <c r="F15" s="38"/>
      <c r="G15" s="38">
        <v>8677.31</v>
      </c>
      <c r="H15" s="38"/>
      <c r="I15" s="38">
        <v>2796.05</v>
      </c>
      <c r="J15" s="38"/>
      <c r="K15" s="38">
        <v>562.03</v>
      </c>
      <c r="L15" s="38">
        <v>2797.26</v>
      </c>
      <c r="M15" s="38">
        <v>2254.63</v>
      </c>
      <c r="N15" s="38"/>
      <c r="O15" s="38"/>
      <c r="P15" s="38">
        <v>1716.05</v>
      </c>
      <c r="Q15" s="10">
        <v>21787.360000000001</v>
      </c>
      <c r="R15" s="30">
        <v>21787.360000000001</v>
      </c>
    </row>
    <row r="16" spans="1:19" x14ac:dyDescent="0.2">
      <c r="A16" s="18"/>
      <c r="B16" s="22" t="s">
        <v>151</v>
      </c>
      <c r="C16" s="23"/>
      <c r="D16" s="23"/>
      <c r="E16" s="39">
        <v>2984.0299999999997</v>
      </c>
      <c r="F16" s="40"/>
      <c r="G16" s="40">
        <v>8677.31</v>
      </c>
      <c r="H16" s="40"/>
      <c r="I16" s="40">
        <v>2796.05</v>
      </c>
      <c r="J16" s="40"/>
      <c r="K16" s="40">
        <v>562.03</v>
      </c>
      <c r="L16" s="40">
        <v>2797.26</v>
      </c>
      <c r="M16" s="40">
        <v>2254.63</v>
      </c>
      <c r="N16" s="40"/>
      <c r="O16" s="40"/>
      <c r="P16" s="40">
        <v>1716.05</v>
      </c>
      <c r="Q16" s="24">
        <v>21787.360000000001</v>
      </c>
      <c r="R16" s="31">
        <v>21787.360000000001</v>
      </c>
    </row>
    <row r="17" spans="1:18" x14ac:dyDescent="0.2">
      <c r="A17" s="18"/>
      <c r="B17" s="19" t="s">
        <v>14</v>
      </c>
      <c r="C17" s="2" t="s">
        <v>11</v>
      </c>
      <c r="D17" s="4" t="s">
        <v>12</v>
      </c>
      <c r="E17" s="35">
        <v>1206.5200000000002</v>
      </c>
      <c r="F17" s="36">
        <v>16.63000000000001</v>
      </c>
      <c r="G17" s="36">
        <v>-127.3</v>
      </c>
      <c r="H17" s="36"/>
      <c r="I17" s="36">
        <v>134.55000000000001</v>
      </c>
      <c r="J17" s="36">
        <v>-131.84</v>
      </c>
      <c r="K17" s="36">
        <v>11.36</v>
      </c>
      <c r="L17" s="36">
        <v>-14.07</v>
      </c>
      <c r="M17" s="36">
        <v>539.15</v>
      </c>
      <c r="N17" s="36"/>
      <c r="O17" s="36"/>
      <c r="P17" s="36"/>
      <c r="Q17" s="9">
        <v>1635.0000000000005</v>
      </c>
      <c r="R17" s="29">
        <v>1635.0000000000005</v>
      </c>
    </row>
    <row r="18" spans="1:18" x14ac:dyDescent="0.2">
      <c r="A18" s="18"/>
      <c r="B18" s="20"/>
      <c r="C18" s="7" t="s">
        <v>18</v>
      </c>
      <c r="D18" s="8"/>
      <c r="E18" s="37">
        <v>1206.5200000000002</v>
      </c>
      <c r="F18" s="38">
        <v>16.63000000000001</v>
      </c>
      <c r="G18" s="38">
        <v>-127.3</v>
      </c>
      <c r="H18" s="38"/>
      <c r="I18" s="38">
        <v>134.55000000000001</v>
      </c>
      <c r="J18" s="38">
        <v>-131.84</v>
      </c>
      <c r="K18" s="38">
        <v>11.36</v>
      </c>
      <c r="L18" s="38">
        <v>-14.07</v>
      </c>
      <c r="M18" s="38">
        <v>539.15</v>
      </c>
      <c r="N18" s="38"/>
      <c r="O18" s="38"/>
      <c r="P18" s="38"/>
      <c r="Q18" s="10">
        <v>1635.0000000000005</v>
      </c>
      <c r="R18" s="30">
        <v>1635.0000000000005</v>
      </c>
    </row>
    <row r="19" spans="1:18" x14ac:dyDescent="0.2">
      <c r="A19" s="18"/>
      <c r="B19" s="22" t="s">
        <v>20</v>
      </c>
      <c r="C19" s="23"/>
      <c r="D19" s="23"/>
      <c r="E19" s="39">
        <v>1206.5200000000002</v>
      </c>
      <c r="F19" s="40">
        <v>16.63000000000001</v>
      </c>
      <c r="G19" s="40">
        <v>-127.3</v>
      </c>
      <c r="H19" s="40"/>
      <c r="I19" s="40">
        <v>134.55000000000001</v>
      </c>
      <c r="J19" s="40">
        <v>-131.84</v>
      </c>
      <c r="K19" s="40">
        <v>11.36</v>
      </c>
      <c r="L19" s="40">
        <v>-14.07</v>
      </c>
      <c r="M19" s="40">
        <v>539.15</v>
      </c>
      <c r="N19" s="40"/>
      <c r="O19" s="40"/>
      <c r="P19" s="40"/>
      <c r="Q19" s="24">
        <v>1635.0000000000005</v>
      </c>
      <c r="R19" s="31">
        <v>1635.0000000000005</v>
      </c>
    </row>
    <row r="20" spans="1:18" x14ac:dyDescent="0.2">
      <c r="A20" s="18"/>
      <c r="B20" s="19" t="s">
        <v>42</v>
      </c>
      <c r="C20" s="2" t="s">
        <v>42</v>
      </c>
      <c r="D20" s="4" t="s">
        <v>42</v>
      </c>
      <c r="E20" s="35">
        <v>-77850</v>
      </c>
      <c r="F20" s="36"/>
      <c r="G20" s="36"/>
      <c r="H20" s="36"/>
      <c r="I20" s="36"/>
      <c r="J20" s="36"/>
      <c r="K20" s="36"/>
      <c r="L20" s="36"/>
      <c r="M20" s="36">
        <v>50</v>
      </c>
      <c r="N20" s="36"/>
      <c r="O20" s="36"/>
      <c r="P20" s="36"/>
      <c r="Q20" s="9">
        <v>-77800</v>
      </c>
      <c r="R20" s="29">
        <v>-77800</v>
      </c>
    </row>
    <row r="21" spans="1:18" x14ac:dyDescent="0.2">
      <c r="A21" s="18"/>
      <c r="B21" s="20"/>
      <c r="C21" s="7" t="s">
        <v>154</v>
      </c>
      <c r="D21" s="8"/>
      <c r="E21" s="37">
        <v>-77850</v>
      </c>
      <c r="F21" s="38"/>
      <c r="G21" s="38"/>
      <c r="H21" s="38"/>
      <c r="I21" s="38"/>
      <c r="J21" s="38"/>
      <c r="K21" s="38"/>
      <c r="L21" s="38"/>
      <c r="M21" s="38">
        <v>50</v>
      </c>
      <c r="N21" s="38"/>
      <c r="O21" s="38"/>
      <c r="P21" s="38"/>
      <c r="Q21" s="10">
        <v>-77800</v>
      </c>
      <c r="R21" s="30">
        <v>-77800</v>
      </c>
    </row>
    <row r="22" spans="1:18" x14ac:dyDescent="0.2">
      <c r="A22" s="18"/>
      <c r="B22" s="22" t="s">
        <v>154</v>
      </c>
      <c r="C22" s="23"/>
      <c r="D22" s="23"/>
      <c r="E22" s="39">
        <v>-77850</v>
      </c>
      <c r="F22" s="40"/>
      <c r="G22" s="40"/>
      <c r="H22" s="40"/>
      <c r="I22" s="40"/>
      <c r="J22" s="40"/>
      <c r="K22" s="40"/>
      <c r="L22" s="40"/>
      <c r="M22" s="40">
        <v>50</v>
      </c>
      <c r="N22" s="40"/>
      <c r="O22" s="40"/>
      <c r="P22" s="40"/>
      <c r="Q22" s="24">
        <v>-77800</v>
      </c>
      <c r="R22" s="31">
        <v>-77800</v>
      </c>
    </row>
    <row r="23" spans="1:18" x14ac:dyDescent="0.2">
      <c r="A23" s="135" t="s">
        <v>21</v>
      </c>
      <c r="B23" s="136"/>
      <c r="C23" s="136"/>
      <c r="D23" s="136"/>
      <c r="E23" s="138">
        <v>-73168.39</v>
      </c>
      <c r="F23" s="139">
        <v>991.21999999999991</v>
      </c>
      <c r="G23" s="139">
        <v>9219.33</v>
      </c>
      <c r="H23" s="139">
        <v>322.94</v>
      </c>
      <c r="I23" s="139">
        <v>3354.2500000000005</v>
      </c>
      <c r="J23" s="139">
        <v>2.0600000000000023</v>
      </c>
      <c r="K23" s="139">
        <v>718.75</v>
      </c>
      <c r="L23" s="139">
        <v>2972.43</v>
      </c>
      <c r="M23" s="139">
        <v>2844.4</v>
      </c>
      <c r="N23" s="139">
        <v>164.07</v>
      </c>
      <c r="O23" s="139">
        <v>0.02</v>
      </c>
      <c r="P23" s="139">
        <v>2031.92</v>
      </c>
      <c r="Q23" s="140">
        <v>-50547</v>
      </c>
      <c r="R23" s="152">
        <v>-50547</v>
      </c>
    </row>
    <row r="24" spans="1:18" x14ac:dyDescent="0.2">
      <c r="A24" s="4"/>
      <c r="B24" s="4"/>
      <c r="C24" s="4"/>
      <c r="D24" s="4"/>
      <c r="E24" s="35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9"/>
      <c r="R24" s="29"/>
    </row>
    <row r="25" spans="1:18" x14ac:dyDescent="0.2">
      <c r="A25" s="17" t="s">
        <v>45</v>
      </c>
      <c r="B25" s="19" t="s">
        <v>94</v>
      </c>
      <c r="C25" s="2" t="s">
        <v>49</v>
      </c>
      <c r="D25" s="4" t="s">
        <v>53</v>
      </c>
      <c r="E25" s="35"/>
      <c r="F25" s="36"/>
      <c r="G25" s="36"/>
      <c r="H25" s="36">
        <v>49.57</v>
      </c>
      <c r="I25" s="36"/>
      <c r="J25" s="36"/>
      <c r="K25" s="36"/>
      <c r="L25" s="36"/>
      <c r="M25" s="36"/>
      <c r="N25" s="36"/>
      <c r="O25" s="36"/>
      <c r="P25" s="36"/>
      <c r="Q25" s="9">
        <v>49.57</v>
      </c>
      <c r="R25" s="29">
        <v>49.57</v>
      </c>
    </row>
    <row r="26" spans="1:18" x14ac:dyDescent="0.2">
      <c r="A26" s="18"/>
      <c r="B26" s="20"/>
      <c r="C26" s="7" t="s">
        <v>159</v>
      </c>
      <c r="D26" s="8"/>
      <c r="E26" s="37"/>
      <c r="F26" s="38"/>
      <c r="G26" s="38"/>
      <c r="H26" s="38">
        <v>49.57</v>
      </c>
      <c r="I26" s="38"/>
      <c r="J26" s="38"/>
      <c r="K26" s="38"/>
      <c r="L26" s="38"/>
      <c r="M26" s="38"/>
      <c r="N26" s="38"/>
      <c r="O26" s="38"/>
      <c r="P26" s="38"/>
      <c r="Q26" s="10">
        <v>49.57</v>
      </c>
      <c r="R26" s="30">
        <v>49.57</v>
      </c>
    </row>
    <row r="27" spans="1:18" x14ac:dyDescent="0.2">
      <c r="A27" s="18"/>
      <c r="B27" s="22" t="s">
        <v>162</v>
      </c>
      <c r="C27" s="23"/>
      <c r="D27" s="23"/>
      <c r="E27" s="39"/>
      <c r="F27" s="40"/>
      <c r="G27" s="40"/>
      <c r="H27" s="40">
        <v>49.57</v>
      </c>
      <c r="I27" s="40"/>
      <c r="J27" s="40"/>
      <c r="K27" s="40"/>
      <c r="L27" s="40"/>
      <c r="M27" s="40"/>
      <c r="N27" s="40"/>
      <c r="O27" s="40"/>
      <c r="P27" s="40"/>
      <c r="Q27" s="24">
        <v>49.57</v>
      </c>
      <c r="R27" s="31">
        <v>49.57</v>
      </c>
    </row>
    <row r="28" spans="1:18" x14ac:dyDescent="0.2">
      <c r="A28" s="18"/>
      <c r="B28" s="19" t="s">
        <v>14</v>
      </c>
      <c r="C28" s="2" t="s">
        <v>11</v>
      </c>
      <c r="D28" s="4" t="s">
        <v>12</v>
      </c>
      <c r="E28" s="35">
        <v>-250.42</v>
      </c>
      <c r="F28" s="36"/>
      <c r="G28" s="36">
        <v>35.51</v>
      </c>
      <c r="H28" s="36">
        <v>3.4</v>
      </c>
      <c r="I28" s="36"/>
      <c r="J28" s="36">
        <v>2.92</v>
      </c>
      <c r="K28" s="36"/>
      <c r="L28" s="36"/>
      <c r="M28" s="36"/>
      <c r="N28" s="36"/>
      <c r="O28" s="36"/>
      <c r="P28" s="36"/>
      <c r="Q28" s="9">
        <v>-208.59</v>
      </c>
      <c r="R28" s="29">
        <v>-208.59</v>
      </c>
    </row>
    <row r="29" spans="1:18" x14ac:dyDescent="0.2">
      <c r="A29" s="18"/>
      <c r="B29" s="20"/>
      <c r="C29" s="7" t="s">
        <v>18</v>
      </c>
      <c r="D29" s="8"/>
      <c r="E29" s="37">
        <v>-250.42</v>
      </c>
      <c r="F29" s="38"/>
      <c r="G29" s="38">
        <v>35.51</v>
      </c>
      <c r="H29" s="38">
        <v>3.4</v>
      </c>
      <c r="I29" s="38"/>
      <c r="J29" s="38">
        <v>2.92</v>
      </c>
      <c r="K29" s="38"/>
      <c r="L29" s="38"/>
      <c r="M29" s="38"/>
      <c r="N29" s="38"/>
      <c r="O29" s="38"/>
      <c r="P29" s="38"/>
      <c r="Q29" s="10">
        <v>-208.59</v>
      </c>
      <c r="R29" s="30">
        <v>-208.59</v>
      </c>
    </row>
    <row r="30" spans="1:18" x14ac:dyDescent="0.2">
      <c r="A30" s="18"/>
      <c r="B30" s="22" t="s">
        <v>20</v>
      </c>
      <c r="C30" s="23"/>
      <c r="D30" s="23"/>
      <c r="E30" s="39">
        <v>-250.42</v>
      </c>
      <c r="F30" s="40"/>
      <c r="G30" s="40">
        <v>35.51</v>
      </c>
      <c r="H30" s="40">
        <v>3.4</v>
      </c>
      <c r="I30" s="40"/>
      <c r="J30" s="40">
        <v>2.92</v>
      </c>
      <c r="K30" s="40"/>
      <c r="L30" s="40"/>
      <c r="M30" s="40"/>
      <c r="N30" s="40"/>
      <c r="O30" s="40"/>
      <c r="P30" s="40"/>
      <c r="Q30" s="24">
        <v>-208.59</v>
      </c>
      <c r="R30" s="31">
        <v>-208.59</v>
      </c>
    </row>
    <row r="31" spans="1:18" x14ac:dyDescent="0.2">
      <c r="A31" s="18"/>
      <c r="B31" s="19" t="s">
        <v>106</v>
      </c>
      <c r="C31" s="2" t="s">
        <v>47</v>
      </c>
      <c r="D31" s="4" t="s">
        <v>106</v>
      </c>
      <c r="E31" s="35">
        <v>-4150.4299999999994</v>
      </c>
      <c r="F31" s="36"/>
      <c r="G31" s="36">
        <v>418.46</v>
      </c>
      <c r="H31" s="36"/>
      <c r="I31" s="36"/>
      <c r="J31" s="36"/>
      <c r="K31" s="36"/>
      <c r="L31" s="36"/>
      <c r="M31" s="36"/>
      <c r="N31" s="36"/>
      <c r="O31" s="36"/>
      <c r="P31" s="36"/>
      <c r="Q31" s="9">
        <v>-3731.9699999999993</v>
      </c>
      <c r="R31" s="29">
        <v>-3731.9699999999993</v>
      </c>
    </row>
    <row r="32" spans="1:18" x14ac:dyDescent="0.2">
      <c r="A32" s="18"/>
      <c r="B32" s="20"/>
      <c r="C32" s="7" t="s">
        <v>166</v>
      </c>
      <c r="D32" s="8"/>
      <c r="E32" s="37">
        <v>-4150.4299999999994</v>
      </c>
      <c r="F32" s="38"/>
      <c r="G32" s="38">
        <v>418.46</v>
      </c>
      <c r="H32" s="38"/>
      <c r="I32" s="38"/>
      <c r="J32" s="38"/>
      <c r="K32" s="38"/>
      <c r="L32" s="38"/>
      <c r="M32" s="38"/>
      <c r="N32" s="38"/>
      <c r="O32" s="38"/>
      <c r="P32" s="38"/>
      <c r="Q32" s="10">
        <v>-3731.9699999999993</v>
      </c>
      <c r="R32" s="30">
        <v>-3731.9699999999993</v>
      </c>
    </row>
    <row r="33" spans="1:18" x14ac:dyDescent="0.2">
      <c r="A33" s="18"/>
      <c r="B33" s="22" t="s">
        <v>167</v>
      </c>
      <c r="C33" s="23"/>
      <c r="D33" s="23"/>
      <c r="E33" s="39">
        <v>-4150.4299999999994</v>
      </c>
      <c r="F33" s="40"/>
      <c r="G33" s="40">
        <v>418.46</v>
      </c>
      <c r="H33" s="40"/>
      <c r="I33" s="40"/>
      <c r="J33" s="40"/>
      <c r="K33" s="40"/>
      <c r="L33" s="40"/>
      <c r="M33" s="40"/>
      <c r="N33" s="40"/>
      <c r="O33" s="40"/>
      <c r="P33" s="40"/>
      <c r="Q33" s="24">
        <v>-3731.9699999999993</v>
      </c>
      <c r="R33" s="31">
        <v>-3731.9699999999993</v>
      </c>
    </row>
    <row r="34" spans="1:18" x14ac:dyDescent="0.2">
      <c r="A34" s="18"/>
      <c r="B34" s="19" t="s">
        <v>35</v>
      </c>
      <c r="C34" s="2" t="s">
        <v>47</v>
      </c>
      <c r="D34" s="4" t="s">
        <v>35</v>
      </c>
      <c r="E34" s="35">
        <v>-135.39000000000001</v>
      </c>
      <c r="F34" s="36"/>
      <c r="G34" s="36">
        <v>32.5</v>
      </c>
      <c r="H34" s="36">
        <v>3.76</v>
      </c>
      <c r="I34" s="36"/>
      <c r="J34" s="36">
        <v>0.01</v>
      </c>
      <c r="K34" s="36"/>
      <c r="L34" s="36"/>
      <c r="M34" s="36"/>
      <c r="N34" s="36"/>
      <c r="O34" s="36"/>
      <c r="P34" s="36"/>
      <c r="Q34" s="9">
        <v>-99.12</v>
      </c>
      <c r="R34" s="29">
        <v>-99.12</v>
      </c>
    </row>
    <row r="35" spans="1:18" x14ac:dyDescent="0.2">
      <c r="A35" s="18"/>
      <c r="B35" s="20"/>
      <c r="C35" s="7" t="s">
        <v>166</v>
      </c>
      <c r="D35" s="8"/>
      <c r="E35" s="37">
        <v>-135.39000000000001</v>
      </c>
      <c r="F35" s="38"/>
      <c r="G35" s="38">
        <v>32.5</v>
      </c>
      <c r="H35" s="38">
        <v>3.76</v>
      </c>
      <c r="I35" s="38"/>
      <c r="J35" s="38">
        <v>0.01</v>
      </c>
      <c r="K35" s="38"/>
      <c r="L35" s="38"/>
      <c r="M35" s="38"/>
      <c r="N35" s="38"/>
      <c r="O35" s="38"/>
      <c r="P35" s="38"/>
      <c r="Q35" s="10">
        <v>-99.12</v>
      </c>
      <c r="R35" s="30">
        <v>-99.12</v>
      </c>
    </row>
    <row r="36" spans="1:18" x14ac:dyDescent="0.2">
      <c r="A36" s="18"/>
      <c r="B36" s="22" t="s">
        <v>145</v>
      </c>
      <c r="C36" s="23"/>
      <c r="D36" s="23"/>
      <c r="E36" s="39">
        <v>-135.39000000000001</v>
      </c>
      <c r="F36" s="40"/>
      <c r="G36" s="40">
        <v>32.5</v>
      </c>
      <c r="H36" s="40">
        <v>3.76</v>
      </c>
      <c r="I36" s="40"/>
      <c r="J36" s="40">
        <v>0.01</v>
      </c>
      <c r="K36" s="40"/>
      <c r="L36" s="40"/>
      <c r="M36" s="40"/>
      <c r="N36" s="40"/>
      <c r="O36" s="40"/>
      <c r="P36" s="40"/>
      <c r="Q36" s="24">
        <v>-99.12</v>
      </c>
      <c r="R36" s="31">
        <v>-99.12</v>
      </c>
    </row>
    <row r="37" spans="1:18" x14ac:dyDescent="0.2">
      <c r="A37" s="18"/>
      <c r="B37" s="19" t="s">
        <v>463</v>
      </c>
      <c r="C37" s="2" t="s">
        <v>49</v>
      </c>
      <c r="D37" s="4" t="s">
        <v>53</v>
      </c>
      <c r="E37" s="35"/>
      <c r="F37" s="36"/>
      <c r="G37" s="36"/>
      <c r="H37" s="36"/>
      <c r="I37" s="36"/>
      <c r="J37" s="36">
        <v>29.1</v>
      </c>
      <c r="K37" s="36"/>
      <c r="L37" s="36"/>
      <c r="M37" s="36"/>
      <c r="N37" s="36"/>
      <c r="O37" s="36"/>
      <c r="P37" s="36"/>
      <c r="Q37" s="9">
        <v>29.1</v>
      </c>
      <c r="R37" s="29">
        <v>29.1</v>
      </c>
    </row>
    <row r="38" spans="1:18" x14ac:dyDescent="0.2">
      <c r="A38" s="18"/>
      <c r="B38" s="20"/>
      <c r="C38" s="7" t="s">
        <v>159</v>
      </c>
      <c r="D38" s="8"/>
      <c r="E38" s="37"/>
      <c r="F38" s="38"/>
      <c r="G38" s="38"/>
      <c r="H38" s="38"/>
      <c r="I38" s="38"/>
      <c r="J38" s="38">
        <v>29.1</v>
      </c>
      <c r="K38" s="38"/>
      <c r="L38" s="38"/>
      <c r="M38" s="38"/>
      <c r="N38" s="38"/>
      <c r="O38" s="38"/>
      <c r="P38" s="38"/>
      <c r="Q38" s="10">
        <v>29.1</v>
      </c>
      <c r="R38" s="30">
        <v>29.1</v>
      </c>
    </row>
    <row r="39" spans="1:18" x14ac:dyDescent="0.2">
      <c r="A39" s="18"/>
      <c r="B39" s="22" t="s">
        <v>462</v>
      </c>
      <c r="C39" s="23"/>
      <c r="D39" s="23"/>
      <c r="E39" s="39"/>
      <c r="F39" s="40"/>
      <c r="G39" s="40"/>
      <c r="H39" s="40"/>
      <c r="I39" s="40"/>
      <c r="J39" s="40">
        <v>29.1</v>
      </c>
      <c r="K39" s="40"/>
      <c r="L39" s="40"/>
      <c r="M39" s="40"/>
      <c r="N39" s="40"/>
      <c r="O39" s="40"/>
      <c r="P39" s="40"/>
      <c r="Q39" s="24">
        <v>29.1</v>
      </c>
      <c r="R39" s="31">
        <v>29.1</v>
      </c>
    </row>
    <row r="40" spans="1:18" x14ac:dyDescent="0.2">
      <c r="A40" s="135" t="s">
        <v>180</v>
      </c>
      <c r="B40" s="136"/>
      <c r="C40" s="136"/>
      <c r="D40" s="136"/>
      <c r="E40" s="138">
        <v>-4536.24</v>
      </c>
      <c r="F40" s="139"/>
      <c r="G40" s="139">
        <v>486.46999999999997</v>
      </c>
      <c r="H40" s="139">
        <v>56.73</v>
      </c>
      <c r="I40" s="139"/>
      <c r="J40" s="139">
        <v>32.03</v>
      </c>
      <c r="K40" s="139"/>
      <c r="L40" s="139"/>
      <c r="M40" s="139"/>
      <c r="N40" s="139"/>
      <c r="O40" s="139"/>
      <c r="P40" s="139"/>
      <c r="Q40" s="140">
        <v>-3961.0099999999993</v>
      </c>
      <c r="R40" s="152">
        <v>-3961.0099999999993</v>
      </c>
    </row>
    <row r="41" spans="1:18" x14ac:dyDescent="0.2">
      <c r="A41" s="4"/>
      <c r="B41" s="4"/>
      <c r="C41" s="4"/>
      <c r="D41" s="4"/>
      <c r="E41" s="35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9"/>
      <c r="R41" s="29"/>
    </row>
    <row r="42" spans="1:18" x14ac:dyDescent="0.2">
      <c r="A42" s="17" t="s">
        <v>54</v>
      </c>
      <c r="B42" s="19" t="s">
        <v>78</v>
      </c>
      <c r="C42" s="2" t="s">
        <v>37</v>
      </c>
      <c r="D42" s="4" t="s">
        <v>38</v>
      </c>
      <c r="E42" s="35">
        <v>1891.3999999999999</v>
      </c>
      <c r="F42" s="36"/>
      <c r="G42" s="36"/>
      <c r="H42" s="36"/>
      <c r="I42" s="36">
        <v>1158.1599999999999</v>
      </c>
      <c r="J42" s="36"/>
      <c r="K42" s="36"/>
      <c r="L42" s="36"/>
      <c r="M42" s="36"/>
      <c r="N42" s="36"/>
      <c r="O42" s="36"/>
      <c r="P42" s="36"/>
      <c r="Q42" s="9">
        <v>3049.5599999999995</v>
      </c>
      <c r="R42" s="29">
        <v>3049.5599999999995</v>
      </c>
    </row>
    <row r="43" spans="1:18" x14ac:dyDescent="0.2">
      <c r="A43" s="18"/>
      <c r="B43" s="20"/>
      <c r="C43" s="7" t="s">
        <v>147</v>
      </c>
      <c r="D43" s="8"/>
      <c r="E43" s="37">
        <v>1891.3999999999999</v>
      </c>
      <c r="F43" s="38"/>
      <c r="G43" s="38"/>
      <c r="H43" s="38"/>
      <c r="I43" s="38">
        <v>1158.1599999999999</v>
      </c>
      <c r="J43" s="38"/>
      <c r="K43" s="38"/>
      <c r="L43" s="38"/>
      <c r="M43" s="38"/>
      <c r="N43" s="38"/>
      <c r="O43" s="38"/>
      <c r="P43" s="38"/>
      <c r="Q43" s="10">
        <v>3049.5599999999995</v>
      </c>
      <c r="R43" s="30">
        <v>3049.5599999999995</v>
      </c>
    </row>
    <row r="44" spans="1:18" x14ac:dyDescent="0.2">
      <c r="A44" s="18"/>
      <c r="B44" s="22" t="s">
        <v>181</v>
      </c>
      <c r="C44" s="23"/>
      <c r="D44" s="23"/>
      <c r="E44" s="39">
        <v>1891.3999999999999</v>
      </c>
      <c r="F44" s="40"/>
      <c r="G44" s="40"/>
      <c r="H44" s="40"/>
      <c r="I44" s="40">
        <v>1158.1599999999999</v>
      </c>
      <c r="J44" s="40"/>
      <c r="K44" s="40"/>
      <c r="L44" s="40"/>
      <c r="M44" s="40"/>
      <c r="N44" s="40"/>
      <c r="O44" s="40"/>
      <c r="P44" s="40"/>
      <c r="Q44" s="24">
        <v>3049.5599999999995</v>
      </c>
      <c r="R44" s="31">
        <v>3049.5599999999995</v>
      </c>
    </row>
    <row r="45" spans="1:18" x14ac:dyDescent="0.2">
      <c r="A45" s="18"/>
      <c r="B45" s="19" t="s">
        <v>449</v>
      </c>
      <c r="C45" s="2" t="s">
        <v>37</v>
      </c>
      <c r="D45" s="4" t="s">
        <v>38</v>
      </c>
      <c r="E45" s="35">
        <v>-22705</v>
      </c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9">
        <v>-22705</v>
      </c>
      <c r="R45" s="29">
        <v>-22705</v>
      </c>
    </row>
    <row r="46" spans="1:18" x14ac:dyDescent="0.2">
      <c r="A46" s="18"/>
      <c r="B46" s="20"/>
      <c r="C46" s="7" t="s">
        <v>147</v>
      </c>
      <c r="D46" s="8"/>
      <c r="E46" s="37">
        <v>-22705</v>
      </c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10">
        <v>-22705</v>
      </c>
      <c r="R46" s="30">
        <v>-22705</v>
      </c>
    </row>
    <row r="47" spans="1:18" x14ac:dyDescent="0.2">
      <c r="A47" s="18"/>
      <c r="B47" s="22" t="s">
        <v>447</v>
      </c>
      <c r="C47" s="23"/>
      <c r="D47" s="23"/>
      <c r="E47" s="39">
        <v>-22705</v>
      </c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24">
        <v>-22705</v>
      </c>
      <c r="R47" s="31">
        <v>-22705</v>
      </c>
    </row>
    <row r="48" spans="1:18" x14ac:dyDescent="0.2">
      <c r="A48" s="18"/>
      <c r="B48" s="19" t="s">
        <v>446</v>
      </c>
      <c r="C48" s="2" t="s">
        <v>37</v>
      </c>
      <c r="D48" s="4" t="s">
        <v>38</v>
      </c>
      <c r="E48" s="35"/>
      <c r="F48" s="36"/>
      <c r="G48" s="36"/>
      <c r="H48" s="36">
        <v>14014.02</v>
      </c>
      <c r="I48" s="36"/>
      <c r="J48" s="36"/>
      <c r="K48" s="36"/>
      <c r="L48" s="36"/>
      <c r="M48" s="36"/>
      <c r="N48" s="36"/>
      <c r="O48" s="36"/>
      <c r="P48" s="36"/>
      <c r="Q48" s="9">
        <v>14014.02</v>
      </c>
      <c r="R48" s="29">
        <v>14014.02</v>
      </c>
    </row>
    <row r="49" spans="1:18" x14ac:dyDescent="0.2">
      <c r="A49" s="18"/>
      <c r="B49" s="20"/>
      <c r="C49" s="3"/>
      <c r="D49" s="6" t="s">
        <v>291</v>
      </c>
      <c r="E49" s="52">
        <v>101265</v>
      </c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11">
        <v>101265</v>
      </c>
      <c r="R49" s="51">
        <v>101265</v>
      </c>
    </row>
    <row r="50" spans="1:18" x14ac:dyDescent="0.2">
      <c r="A50" s="18"/>
      <c r="B50" s="20"/>
      <c r="C50" s="7" t="s">
        <v>147</v>
      </c>
      <c r="D50" s="8"/>
      <c r="E50" s="37">
        <v>101265</v>
      </c>
      <c r="F50" s="38"/>
      <c r="G50" s="38"/>
      <c r="H50" s="38">
        <v>14014.02</v>
      </c>
      <c r="I50" s="38"/>
      <c r="J50" s="38"/>
      <c r="K50" s="38"/>
      <c r="L50" s="38"/>
      <c r="M50" s="38"/>
      <c r="N50" s="38"/>
      <c r="O50" s="38"/>
      <c r="P50" s="38"/>
      <c r="Q50" s="10">
        <v>115279.02</v>
      </c>
      <c r="R50" s="30">
        <v>115279.02</v>
      </c>
    </row>
    <row r="51" spans="1:18" x14ac:dyDescent="0.2">
      <c r="A51" s="18"/>
      <c r="B51" s="22" t="s">
        <v>445</v>
      </c>
      <c r="C51" s="23"/>
      <c r="D51" s="23"/>
      <c r="E51" s="39">
        <v>101265</v>
      </c>
      <c r="F51" s="40"/>
      <c r="G51" s="40"/>
      <c r="H51" s="40">
        <v>14014.02</v>
      </c>
      <c r="I51" s="40"/>
      <c r="J51" s="40"/>
      <c r="K51" s="40"/>
      <c r="L51" s="40"/>
      <c r="M51" s="40"/>
      <c r="N51" s="40"/>
      <c r="O51" s="40"/>
      <c r="P51" s="40"/>
      <c r="Q51" s="24">
        <v>115279.02</v>
      </c>
      <c r="R51" s="31">
        <v>115279.02</v>
      </c>
    </row>
    <row r="52" spans="1:18" x14ac:dyDescent="0.2">
      <c r="A52" s="18"/>
      <c r="B52" s="19" t="s">
        <v>91</v>
      </c>
      <c r="C52" s="2" t="s">
        <v>37</v>
      </c>
      <c r="D52" s="4" t="s">
        <v>38</v>
      </c>
      <c r="E52" s="35"/>
      <c r="F52" s="36"/>
      <c r="G52" s="36"/>
      <c r="H52" s="36"/>
      <c r="I52" s="36">
        <v>0</v>
      </c>
      <c r="J52" s="36"/>
      <c r="K52" s="36"/>
      <c r="L52" s="36"/>
      <c r="M52" s="36"/>
      <c r="N52" s="36"/>
      <c r="O52" s="36"/>
      <c r="P52" s="36"/>
      <c r="Q52" s="9">
        <v>0</v>
      </c>
      <c r="R52" s="29">
        <v>0</v>
      </c>
    </row>
    <row r="53" spans="1:18" x14ac:dyDescent="0.2">
      <c r="A53" s="18"/>
      <c r="B53" s="20"/>
      <c r="C53" s="3"/>
      <c r="D53" s="6" t="s">
        <v>443</v>
      </c>
      <c r="E53" s="52"/>
      <c r="F53" s="53"/>
      <c r="G53" s="53"/>
      <c r="H53" s="53"/>
      <c r="I53" s="53"/>
      <c r="J53" s="53">
        <v>152925.94</v>
      </c>
      <c r="K53" s="53"/>
      <c r="L53" s="53"/>
      <c r="M53" s="53"/>
      <c r="N53" s="53"/>
      <c r="O53" s="53"/>
      <c r="P53" s="53"/>
      <c r="Q53" s="11">
        <v>152925.94</v>
      </c>
      <c r="R53" s="51">
        <v>152925.94</v>
      </c>
    </row>
    <row r="54" spans="1:18" x14ac:dyDescent="0.2">
      <c r="A54" s="18"/>
      <c r="B54" s="20"/>
      <c r="C54" s="7" t="s">
        <v>147</v>
      </c>
      <c r="D54" s="8"/>
      <c r="E54" s="37"/>
      <c r="F54" s="38"/>
      <c r="G54" s="38"/>
      <c r="H54" s="38"/>
      <c r="I54" s="38">
        <v>0</v>
      </c>
      <c r="J54" s="38">
        <v>152925.94</v>
      </c>
      <c r="K54" s="38"/>
      <c r="L54" s="38"/>
      <c r="M54" s="38"/>
      <c r="N54" s="38"/>
      <c r="O54" s="38"/>
      <c r="P54" s="38"/>
      <c r="Q54" s="10">
        <v>152925.94</v>
      </c>
      <c r="R54" s="30">
        <v>152925.94</v>
      </c>
    </row>
    <row r="55" spans="1:18" x14ac:dyDescent="0.2">
      <c r="A55" s="18"/>
      <c r="B55" s="22" t="s">
        <v>184</v>
      </c>
      <c r="C55" s="23"/>
      <c r="D55" s="23"/>
      <c r="E55" s="39"/>
      <c r="F55" s="40"/>
      <c r="G55" s="40"/>
      <c r="H55" s="40"/>
      <c r="I55" s="40">
        <v>0</v>
      </c>
      <c r="J55" s="40">
        <v>152925.94</v>
      </c>
      <c r="K55" s="40"/>
      <c r="L55" s="40"/>
      <c r="M55" s="40"/>
      <c r="N55" s="40"/>
      <c r="O55" s="40"/>
      <c r="P55" s="40"/>
      <c r="Q55" s="24">
        <v>152925.94</v>
      </c>
      <c r="R55" s="31">
        <v>152925.94</v>
      </c>
    </row>
    <row r="56" spans="1:18" x14ac:dyDescent="0.2">
      <c r="A56" s="18"/>
      <c r="B56" s="19" t="s">
        <v>43</v>
      </c>
      <c r="C56" s="2" t="s">
        <v>11</v>
      </c>
      <c r="D56" s="4" t="s">
        <v>12</v>
      </c>
      <c r="E56" s="35"/>
      <c r="F56" s="36"/>
      <c r="G56" s="36"/>
      <c r="H56" s="36">
        <v>348.61</v>
      </c>
      <c r="I56" s="36"/>
      <c r="J56" s="36"/>
      <c r="K56" s="36"/>
      <c r="L56" s="36"/>
      <c r="M56" s="36"/>
      <c r="N56" s="36"/>
      <c r="O56" s="36"/>
      <c r="P56" s="36"/>
      <c r="Q56" s="9">
        <v>348.61</v>
      </c>
      <c r="R56" s="29">
        <v>348.61</v>
      </c>
    </row>
    <row r="57" spans="1:18" x14ac:dyDescent="0.2">
      <c r="A57" s="18"/>
      <c r="B57" s="20"/>
      <c r="C57" s="7" t="s">
        <v>18</v>
      </c>
      <c r="D57" s="8"/>
      <c r="E57" s="37"/>
      <c r="F57" s="38"/>
      <c r="G57" s="38"/>
      <c r="H57" s="38">
        <v>348.61</v>
      </c>
      <c r="I57" s="38"/>
      <c r="J57" s="38"/>
      <c r="K57" s="38"/>
      <c r="L57" s="38"/>
      <c r="M57" s="38"/>
      <c r="N57" s="38"/>
      <c r="O57" s="38"/>
      <c r="P57" s="38"/>
      <c r="Q57" s="10">
        <v>348.61</v>
      </c>
      <c r="R57" s="30">
        <v>348.61</v>
      </c>
    </row>
    <row r="58" spans="1:18" x14ac:dyDescent="0.2">
      <c r="A58" s="18"/>
      <c r="B58" s="22" t="s">
        <v>156</v>
      </c>
      <c r="C58" s="23"/>
      <c r="D58" s="23"/>
      <c r="E58" s="39"/>
      <c r="F58" s="40"/>
      <c r="G58" s="40"/>
      <c r="H58" s="40">
        <v>348.61</v>
      </c>
      <c r="I58" s="40"/>
      <c r="J58" s="40"/>
      <c r="K58" s="40"/>
      <c r="L58" s="40"/>
      <c r="M58" s="40"/>
      <c r="N58" s="40"/>
      <c r="O58" s="40"/>
      <c r="P58" s="40"/>
      <c r="Q58" s="24">
        <v>348.61</v>
      </c>
      <c r="R58" s="31">
        <v>348.61</v>
      </c>
    </row>
    <row r="59" spans="1:18" x14ac:dyDescent="0.2">
      <c r="A59" s="18"/>
      <c r="B59" s="19" t="s">
        <v>141</v>
      </c>
      <c r="C59" s="2" t="s">
        <v>37</v>
      </c>
      <c r="D59" s="4" t="s">
        <v>38</v>
      </c>
      <c r="E59" s="35">
        <v>6514.56</v>
      </c>
      <c r="F59" s="36">
        <v>17450.12</v>
      </c>
      <c r="G59" s="36"/>
      <c r="H59" s="36"/>
      <c r="I59" s="36">
        <v>30000.010000000002</v>
      </c>
      <c r="J59" s="36">
        <v>5701.39</v>
      </c>
      <c r="K59" s="36">
        <v>6680.79</v>
      </c>
      <c r="L59" s="36"/>
      <c r="M59" s="36"/>
      <c r="N59" s="36"/>
      <c r="O59" s="36"/>
      <c r="P59" s="36"/>
      <c r="Q59" s="9">
        <v>66346.87</v>
      </c>
      <c r="R59" s="29">
        <v>66346.87</v>
      </c>
    </row>
    <row r="60" spans="1:18" x14ac:dyDescent="0.2">
      <c r="A60" s="18"/>
      <c r="B60" s="20"/>
      <c r="C60" s="7" t="s">
        <v>147</v>
      </c>
      <c r="D60" s="8"/>
      <c r="E60" s="37">
        <v>6514.56</v>
      </c>
      <c r="F60" s="38">
        <v>17450.12</v>
      </c>
      <c r="G60" s="38"/>
      <c r="H60" s="38"/>
      <c r="I60" s="38">
        <v>30000.010000000002</v>
      </c>
      <c r="J60" s="38">
        <v>5701.39</v>
      </c>
      <c r="K60" s="38">
        <v>6680.79</v>
      </c>
      <c r="L60" s="38"/>
      <c r="M60" s="38"/>
      <c r="N60" s="38"/>
      <c r="O60" s="38"/>
      <c r="P60" s="38"/>
      <c r="Q60" s="10">
        <v>66346.87</v>
      </c>
      <c r="R60" s="30">
        <v>66346.87</v>
      </c>
    </row>
    <row r="61" spans="1:18" x14ac:dyDescent="0.2">
      <c r="A61" s="18"/>
      <c r="B61" s="22" t="s">
        <v>188</v>
      </c>
      <c r="C61" s="23"/>
      <c r="D61" s="23"/>
      <c r="E61" s="39">
        <v>6514.56</v>
      </c>
      <c r="F61" s="40">
        <v>17450.12</v>
      </c>
      <c r="G61" s="40"/>
      <c r="H61" s="40"/>
      <c r="I61" s="40">
        <v>30000.010000000002</v>
      </c>
      <c r="J61" s="40">
        <v>5701.39</v>
      </c>
      <c r="K61" s="40">
        <v>6680.79</v>
      </c>
      <c r="L61" s="40"/>
      <c r="M61" s="40"/>
      <c r="N61" s="40"/>
      <c r="O61" s="40"/>
      <c r="P61" s="40"/>
      <c r="Q61" s="24">
        <v>66346.87</v>
      </c>
      <c r="R61" s="31">
        <v>66346.87</v>
      </c>
    </row>
    <row r="62" spans="1:18" x14ac:dyDescent="0.2">
      <c r="A62" s="18"/>
      <c r="B62" s="19" t="s">
        <v>86</v>
      </c>
      <c r="C62" s="2" t="s">
        <v>37</v>
      </c>
      <c r="D62" s="4" t="s">
        <v>38</v>
      </c>
      <c r="E62" s="35">
        <v>70.92</v>
      </c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9">
        <v>70.92</v>
      </c>
      <c r="R62" s="29">
        <v>70.92</v>
      </c>
    </row>
    <row r="63" spans="1:18" x14ac:dyDescent="0.2">
      <c r="A63" s="18"/>
      <c r="B63" s="20"/>
      <c r="C63" s="7" t="s">
        <v>147</v>
      </c>
      <c r="D63" s="8"/>
      <c r="E63" s="37">
        <v>70.92</v>
      </c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10">
        <v>70.92</v>
      </c>
      <c r="R63" s="30">
        <v>70.92</v>
      </c>
    </row>
    <row r="64" spans="1:18" x14ac:dyDescent="0.2">
      <c r="A64" s="18"/>
      <c r="B64" s="22" t="s">
        <v>189</v>
      </c>
      <c r="C64" s="23"/>
      <c r="D64" s="23"/>
      <c r="E64" s="39">
        <v>70.92</v>
      </c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24">
        <v>70.92</v>
      </c>
      <c r="R64" s="31">
        <v>70.92</v>
      </c>
    </row>
    <row r="65" spans="1:18" x14ac:dyDescent="0.2">
      <c r="A65" s="135" t="s">
        <v>191</v>
      </c>
      <c r="B65" s="136"/>
      <c r="C65" s="136"/>
      <c r="D65" s="136"/>
      <c r="E65" s="138">
        <v>87036.87999999999</v>
      </c>
      <c r="F65" s="139">
        <v>17450.12</v>
      </c>
      <c r="G65" s="139"/>
      <c r="H65" s="139">
        <v>14362.630000000001</v>
      </c>
      <c r="I65" s="139">
        <v>31158.170000000002</v>
      </c>
      <c r="J65" s="139">
        <v>158627.33000000002</v>
      </c>
      <c r="K65" s="139">
        <v>6680.79</v>
      </c>
      <c r="L65" s="139"/>
      <c r="M65" s="139"/>
      <c r="N65" s="139"/>
      <c r="O65" s="139"/>
      <c r="P65" s="139"/>
      <c r="Q65" s="140">
        <v>315315.92</v>
      </c>
      <c r="R65" s="152">
        <v>315315.92</v>
      </c>
    </row>
    <row r="66" spans="1:18" x14ac:dyDescent="0.2">
      <c r="A66" s="4"/>
      <c r="B66" s="4"/>
      <c r="C66" s="4"/>
      <c r="D66" s="4"/>
      <c r="E66" s="35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9"/>
      <c r="R66" s="29"/>
    </row>
    <row r="67" spans="1:18" x14ac:dyDescent="0.2">
      <c r="A67" s="17" t="s">
        <v>15</v>
      </c>
      <c r="B67" s="19" t="s">
        <v>56</v>
      </c>
      <c r="C67" s="2" t="s">
        <v>57</v>
      </c>
      <c r="D67" s="4" t="s">
        <v>58</v>
      </c>
      <c r="E67" s="35">
        <v>772.81999999999994</v>
      </c>
      <c r="F67" s="36">
        <v>1980.0600000000002</v>
      </c>
      <c r="G67" s="36">
        <v>1453.3200000000002</v>
      </c>
      <c r="H67" s="36">
        <v>981.95</v>
      </c>
      <c r="I67" s="36">
        <v>1060.82</v>
      </c>
      <c r="J67" s="36">
        <v>1852.3200000000002</v>
      </c>
      <c r="K67" s="36">
        <v>1234.98</v>
      </c>
      <c r="L67" s="36">
        <v>832.46</v>
      </c>
      <c r="M67" s="36">
        <v>252.34000000000003</v>
      </c>
      <c r="N67" s="36">
        <v>791.51</v>
      </c>
      <c r="O67" s="36">
        <v>307.99</v>
      </c>
      <c r="P67" s="36">
        <v>1097.8799999999999</v>
      </c>
      <c r="Q67" s="9">
        <v>12618.449999999999</v>
      </c>
      <c r="R67" s="29">
        <v>12618.449999999999</v>
      </c>
    </row>
    <row r="68" spans="1:18" x14ac:dyDescent="0.2">
      <c r="A68" s="18"/>
      <c r="B68" s="20"/>
      <c r="C68" s="7" t="s">
        <v>192</v>
      </c>
      <c r="D68" s="8"/>
      <c r="E68" s="37">
        <v>772.81999999999994</v>
      </c>
      <c r="F68" s="38">
        <v>1980.0600000000002</v>
      </c>
      <c r="G68" s="38">
        <v>1453.3200000000002</v>
      </c>
      <c r="H68" s="38">
        <v>981.95</v>
      </c>
      <c r="I68" s="38">
        <v>1060.82</v>
      </c>
      <c r="J68" s="38">
        <v>1852.3200000000002</v>
      </c>
      <c r="K68" s="38">
        <v>1234.98</v>
      </c>
      <c r="L68" s="38">
        <v>832.46</v>
      </c>
      <c r="M68" s="38">
        <v>252.34000000000003</v>
      </c>
      <c r="N68" s="38">
        <v>791.51</v>
      </c>
      <c r="O68" s="38">
        <v>307.99</v>
      </c>
      <c r="P68" s="38">
        <v>1097.8799999999999</v>
      </c>
      <c r="Q68" s="10">
        <v>12618.449999999999</v>
      </c>
      <c r="R68" s="30">
        <v>12618.449999999999</v>
      </c>
    </row>
    <row r="69" spans="1:18" x14ac:dyDescent="0.2">
      <c r="A69" s="18"/>
      <c r="B69" s="20"/>
      <c r="C69" s="2" t="s">
        <v>11</v>
      </c>
      <c r="D69" s="4" t="s">
        <v>12</v>
      </c>
      <c r="E69" s="35">
        <v>-245.85</v>
      </c>
      <c r="F69" s="36"/>
      <c r="G69" s="36">
        <v>25.1</v>
      </c>
      <c r="H69" s="36">
        <v>4.51</v>
      </c>
      <c r="I69" s="36"/>
      <c r="J69" s="36">
        <v>1.66</v>
      </c>
      <c r="K69" s="36"/>
      <c r="L69" s="36"/>
      <c r="M69" s="36"/>
      <c r="N69" s="36"/>
      <c r="O69" s="36"/>
      <c r="P69" s="36"/>
      <c r="Q69" s="9">
        <v>-214.58</v>
      </c>
      <c r="R69" s="29">
        <v>-214.58</v>
      </c>
    </row>
    <row r="70" spans="1:18" x14ac:dyDescent="0.2">
      <c r="A70" s="18"/>
      <c r="B70" s="20"/>
      <c r="C70" s="7" t="s">
        <v>18</v>
      </c>
      <c r="D70" s="8"/>
      <c r="E70" s="37">
        <v>-245.85</v>
      </c>
      <c r="F70" s="38"/>
      <c r="G70" s="38">
        <v>25.1</v>
      </c>
      <c r="H70" s="38">
        <v>4.51</v>
      </c>
      <c r="I70" s="38"/>
      <c r="J70" s="38">
        <v>1.66</v>
      </c>
      <c r="K70" s="38"/>
      <c r="L70" s="38"/>
      <c r="M70" s="38"/>
      <c r="N70" s="38"/>
      <c r="O70" s="38"/>
      <c r="P70" s="38"/>
      <c r="Q70" s="10">
        <v>-214.58</v>
      </c>
      <c r="R70" s="30">
        <v>-214.58</v>
      </c>
    </row>
    <row r="71" spans="1:18" x14ac:dyDescent="0.2">
      <c r="A71" s="18"/>
      <c r="B71" s="22" t="s">
        <v>193</v>
      </c>
      <c r="C71" s="23"/>
      <c r="D71" s="23"/>
      <c r="E71" s="39">
        <v>526.96999999999991</v>
      </c>
      <c r="F71" s="40">
        <v>1980.0600000000002</v>
      </c>
      <c r="G71" s="40">
        <v>1478.42</v>
      </c>
      <c r="H71" s="40">
        <v>986.46</v>
      </c>
      <c r="I71" s="40">
        <v>1060.82</v>
      </c>
      <c r="J71" s="40">
        <v>1853.9800000000002</v>
      </c>
      <c r="K71" s="40">
        <v>1234.98</v>
      </c>
      <c r="L71" s="40">
        <v>832.46</v>
      </c>
      <c r="M71" s="40">
        <v>252.34000000000003</v>
      </c>
      <c r="N71" s="40">
        <v>791.51</v>
      </c>
      <c r="O71" s="40">
        <v>307.99</v>
      </c>
      <c r="P71" s="40">
        <v>1097.8799999999999</v>
      </c>
      <c r="Q71" s="24">
        <v>12403.869999999999</v>
      </c>
      <c r="R71" s="31">
        <v>12403.869999999999</v>
      </c>
    </row>
    <row r="72" spans="1:18" x14ac:dyDescent="0.2">
      <c r="A72" s="18"/>
      <c r="B72" s="19" t="s">
        <v>14</v>
      </c>
      <c r="C72" s="2" t="s">
        <v>11</v>
      </c>
      <c r="D72" s="4" t="s">
        <v>64</v>
      </c>
      <c r="E72" s="35">
        <v>12164.81</v>
      </c>
      <c r="F72" s="36"/>
      <c r="G72" s="36"/>
      <c r="H72" s="36"/>
      <c r="I72" s="36"/>
      <c r="J72" s="36">
        <v>20606.580000000002</v>
      </c>
      <c r="K72" s="36"/>
      <c r="L72" s="36"/>
      <c r="M72" s="36"/>
      <c r="N72" s="36"/>
      <c r="O72" s="36"/>
      <c r="P72" s="36"/>
      <c r="Q72" s="9">
        <v>32771.39</v>
      </c>
      <c r="R72" s="29">
        <v>32771.39</v>
      </c>
    </row>
    <row r="73" spans="1:18" x14ac:dyDescent="0.2">
      <c r="A73" s="18"/>
      <c r="B73" s="20"/>
      <c r="C73" s="3"/>
      <c r="D73" s="6" t="s">
        <v>12</v>
      </c>
      <c r="E73" s="52">
        <v>6222.1900000000005</v>
      </c>
      <c r="F73" s="53">
        <v>4086.9100000000003</v>
      </c>
      <c r="G73" s="53">
        <v>1507.38</v>
      </c>
      <c r="H73" s="53">
        <v>2462.08</v>
      </c>
      <c r="I73" s="53">
        <v>5754.59</v>
      </c>
      <c r="J73" s="53">
        <v>4601.99</v>
      </c>
      <c r="K73" s="53">
        <v>1288.28</v>
      </c>
      <c r="L73" s="53">
        <v>627.75</v>
      </c>
      <c r="M73" s="53">
        <v>267.7</v>
      </c>
      <c r="N73" s="53">
        <v>72.69</v>
      </c>
      <c r="O73" s="53"/>
      <c r="P73" s="53">
        <v>273.41999999999996</v>
      </c>
      <c r="Q73" s="11">
        <v>27164.979999999996</v>
      </c>
      <c r="R73" s="51">
        <v>27164.979999999996</v>
      </c>
    </row>
    <row r="74" spans="1:18" x14ac:dyDescent="0.2">
      <c r="A74" s="18"/>
      <c r="B74" s="20"/>
      <c r="C74" s="7" t="s">
        <v>18</v>
      </c>
      <c r="D74" s="8"/>
      <c r="E74" s="37">
        <v>18387</v>
      </c>
      <c r="F74" s="38">
        <v>4086.9100000000003</v>
      </c>
      <c r="G74" s="38">
        <v>1507.38</v>
      </c>
      <c r="H74" s="38">
        <v>2462.08</v>
      </c>
      <c r="I74" s="38">
        <v>5754.59</v>
      </c>
      <c r="J74" s="38">
        <v>25208.57</v>
      </c>
      <c r="K74" s="38">
        <v>1288.28</v>
      </c>
      <c r="L74" s="38">
        <v>627.75</v>
      </c>
      <c r="M74" s="38">
        <v>267.7</v>
      </c>
      <c r="N74" s="38">
        <v>72.69</v>
      </c>
      <c r="O74" s="38"/>
      <c r="P74" s="38">
        <v>273.41999999999996</v>
      </c>
      <c r="Q74" s="10">
        <v>59936.369999999995</v>
      </c>
      <c r="R74" s="30">
        <v>59936.369999999995</v>
      </c>
    </row>
    <row r="75" spans="1:18" x14ac:dyDescent="0.2">
      <c r="A75" s="18"/>
      <c r="B75" s="22" t="s">
        <v>20</v>
      </c>
      <c r="C75" s="23"/>
      <c r="D75" s="23"/>
      <c r="E75" s="39">
        <v>18387</v>
      </c>
      <c r="F75" s="40">
        <v>4086.9100000000003</v>
      </c>
      <c r="G75" s="40">
        <v>1507.38</v>
      </c>
      <c r="H75" s="40">
        <v>2462.08</v>
      </c>
      <c r="I75" s="40">
        <v>5754.59</v>
      </c>
      <c r="J75" s="40">
        <v>25208.57</v>
      </c>
      <c r="K75" s="40">
        <v>1288.28</v>
      </c>
      <c r="L75" s="40">
        <v>627.75</v>
      </c>
      <c r="M75" s="40">
        <v>267.7</v>
      </c>
      <c r="N75" s="40">
        <v>72.69</v>
      </c>
      <c r="O75" s="40"/>
      <c r="P75" s="40">
        <v>273.41999999999996</v>
      </c>
      <c r="Q75" s="24">
        <v>59936.369999999995</v>
      </c>
      <c r="R75" s="31">
        <v>59936.369999999995</v>
      </c>
    </row>
    <row r="76" spans="1:18" x14ac:dyDescent="0.2">
      <c r="A76" s="135" t="s">
        <v>22</v>
      </c>
      <c r="B76" s="136"/>
      <c r="C76" s="136"/>
      <c r="D76" s="136"/>
      <c r="E76" s="138">
        <v>18913.97</v>
      </c>
      <c r="F76" s="139">
        <v>6066.97</v>
      </c>
      <c r="G76" s="139">
        <v>2985.8</v>
      </c>
      <c r="H76" s="139">
        <v>3448.54</v>
      </c>
      <c r="I76" s="139">
        <v>6815.41</v>
      </c>
      <c r="J76" s="139">
        <v>27062.550000000003</v>
      </c>
      <c r="K76" s="139">
        <v>2523.2600000000002</v>
      </c>
      <c r="L76" s="139">
        <v>1460.21</v>
      </c>
      <c r="M76" s="139">
        <v>520.04</v>
      </c>
      <c r="N76" s="139">
        <v>864.2</v>
      </c>
      <c r="O76" s="139">
        <v>307.99</v>
      </c>
      <c r="P76" s="139">
        <v>1371.2999999999997</v>
      </c>
      <c r="Q76" s="140">
        <v>72340.239999999991</v>
      </c>
      <c r="R76" s="152">
        <v>72340.239999999991</v>
      </c>
    </row>
    <row r="77" spans="1:18" x14ac:dyDescent="0.2">
      <c r="A77" s="4"/>
      <c r="B77" s="4"/>
      <c r="C77" s="4"/>
      <c r="D77" s="4"/>
      <c r="E77" s="35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9"/>
      <c r="R77" s="29"/>
    </row>
    <row r="78" spans="1:18" x14ac:dyDescent="0.2">
      <c r="A78" s="17" t="s">
        <v>66</v>
      </c>
      <c r="B78" s="19" t="s">
        <v>67</v>
      </c>
      <c r="C78" s="2" t="s">
        <v>68</v>
      </c>
      <c r="D78" s="4" t="s">
        <v>70</v>
      </c>
      <c r="E78" s="35">
        <v>6018.89</v>
      </c>
      <c r="F78" s="36">
        <v>632.61</v>
      </c>
      <c r="G78" s="36">
        <v>693.29</v>
      </c>
      <c r="H78" s="36">
        <v>945.49</v>
      </c>
      <c r="I78" s="36">
        <v>1187.51</v>
      </c>
      <c r="J78" s="36">
        <v>7981</v>
      </c>
      <c r="K78" s="36">
        <v>519.01</v>
      </c>
      <c r="L78" s="36">
        <v>176.03</v>
      </c>
      <c r="M78" s="36">
        <v>159.96</v>
      </c>
      <c r="N78" s="36">
        <v>37.979999999999997</v>
      </c>
      <c r="O78" s="36">
        <v>10.82</v>
      </c>
      <c r="P78" s="36">
        <v>66.599999999999994</v>
      </c>
      <c r="Q78" s="9">
        <v>18429.189999999995</v>
      </c>
      <c r="R78" s="29">
        <v>18429.189999999995</v>
      </c>
    </row>
    <row r="79" spans="1:18" x14ac:dyDescent="0.2">
      <c r="A79" s="18"/>
      <c r="B79" s="20"/>
      <c r="C79" s="3"/>
      <c r="D79" s="6" t="s">
        <v>71</v>
      </c>
      <c r="E79" s="52">
        <v>20.53</v>
      </c>
      <c r="F79" s="53">
        <v>6.72</v>
      </c>
      <c r="G79" s="53">
        <v>4.4800000000000004</v>
      </c>
      <c r="H79" s="53">
        <v>5.45</v>
      </c>
      <c r="I79" s="53">
        <v>10.95</v>
      </c>
      <c r="J79" s="53">
        <v>37.47</v>
      </c>
      <c r="K79" s="53">
        <v>1.27</v>
      </c>
      <c r="L79" s="53">
        <v>8.65</v>
      </c>
      <c r="M79" s="53">
        <v>12.23</v>
      </c>
      <c r="N79" s="53">
        <v>1.24</v>
      </c>
      <c r="O79" s="53">
        <v>0.2</v>
      </c>
      <c r="P79" s="53">
        <v>0.7</v>
      </c>
      <c r="Q79" s="11">
        <v>109.89</v>
      </c>
      <c r="R79" s="51">
        <v>109.89</v>
      </c>
    </row>
    <row r="80" spans="1:18" x14ac:dyDescent="0.2">
      <c r="A80" s="18"/>
      <c r="B80" s="20"/>
      <c r="C80" s="3"/>
      <c r="D80" s="6" t="s">
        <v>89</v>
      </c>
      <c r="E80" s="52"/>
      <c r="F80" s="53"/>
      <c r="G80" s="53">
        <v>96.01</v>
      </c>
      <c r="H80" s="53">
        <v>37.22</v>
      </c>
      <c r="I80" s="53">
        <v>68.97</v>
      </c>
      <c r="J80" s="53">
        <v>467.55</v>
      </c>
      <c r="K80" s="53">
        <v>19.14</v>
      </c>
      <c r="L80" s="53">
        <v>10.84</v>
      </c>
      <c r="M80" s="53">
        <v>4.7</v>
      </c>
      <c r="N80" s="53">
        <v>2.12</v>
      </c>
      <c r="O80" s="53">
        <v>0.26</v>
      </c>
      <c r="P80" s="53">
        <v>3.9</v>
      </c>
      <c r="Q80" s="11">
        <v>710.71</v>
      </c>
      <c r="R80" s="51">
        <v>710.71</v>
      </c>
    </row>
    <row r="81" spans="1:18" x14ac:dyDescent="0.2">
      <c r="A81" s="18"/>
      <c r="B81" s="20"/>
      <c r="C81" s="3"/>
      <c r="D81" s="6" t="s">
        <v>72</v>
      </c>
      <c r="E81" s="52">
        <v>1049.94</v>
      </c>
      <c r="F81" s="53">
        <v>2081.02</v>
      </c>
      <c r="G81" s="53">
        <v>962.72</v>
      </c>
      <c r="H81" s="53">
        <v>1769.63</v>
      </c>
      <c r="I81" s="53">
        <v>1002.44</v>
      </c>
      <c r="J81" s="53">
        <v>765.19</v>
      </c>
      <c r="K81" s="53">
        <v>907.69</v>
      </c>
      <c r="L81" s="53">
        <v>715.36</v>
      </c>
      <c r="M81" s="53">
        <v>537.19000000000005</v>
      </c>
      <c r="N81" s="53">
        <v>656.04</v>
      </c>
      <c r="O81" s="53">
        <v>231.47</v>
      </c>
      <c r="P81" s="53">
        <v>460.92</v>
      </c>
      <c r="Q81" s="11">
        <v>11139.61</v>
      </c>
      <c r="R81" s="51">
        <v>11139.61</v>
      </c>
    </row>
    <row r="82" spans="1:18" x14ac:dyDescent="0.2">
      <c r="A82" s="18"/>
      <c r="B82" s="20"/>
      <c r="C82" s="7" t="s">
        <v>194</v>
      </c>
      <c r="D82" s="8"/>
      <c r="E82" s="37">
        <v>7089.3600000000006</v>
      </c>
      <c r="F82" s="38">
        <v>2720.35</v>
      </c>
      <c r="G82" s="38">
        <v>1756.5</v>
      </c>
      <c r="H82" s="38">
        <v>2757.79</v>
      </c>
      <c r="I82" s="38">
        <v>2269.87</v>
      </c>
      <c r="J82" s="38">
        <v>9251.2100000000009</v>
      </c>
      <c r="K82" s="38">
        <v>1447.1100000000001</v>
      </c>
      <c r="L82" s="38">
        <v>910.88</v>
      </c>
      <c r="M82" s="38">
        <v>714.08</v>
      </c>
      <c r="N82" s="38">
        <v>697.38</v>
      </c>
      <c r="O82" s="38">
        <v>242.75</v>
      </c>
      <c r="P82" s="38">
        <v>532.12</v>
      </c>
      <c r="Q82" s="10">
        <v>30389.399999999994</v>
      </c>
      <c r="R82" s="30">
        <v>30389.399999999994</v>
      </c>
    </row>
    <row r="83" spans="1:18" x14ac:dyDescent="0.2">
      <c r="A83" s="18"/>
      <c r="B83" s="22" t="s">
        <v>195</v>
      </c>
      <c r="C83" s="23"/>
      <c r="D83" s="23"/>
      <c r="E83" s="39">
        <v>7089.3600000000006</v>
      </c>
      <c r="F83" s="40">
        <v>2720.35</v>
      </c>
      <c r="G83" s="40">
        <v>1756.5</v>
      </c>
      <c r="H83" s="40">
        <v>2757.79</v>
      </c>
      <c r="I83" s="40">
        <v>2269.87</v>
      </c>
      <c r="J83" s="40">
        <v>9251.2100000000009</v>
      </c>
      <c r="K83" s="40">
        <v>1447.1100000000001</v>
      </c>
      <c r="L83" s="40">
        <v>910.88</v>
      </c>
      <c r="M83" s="40">
        <v>714.08</v>
      </c>
      <c r="N83" s="40">
        <v>697.38</v>
      </c>
      <c r="O83" s="40">
        <v>242.75</v>
      </c>
      <c r="P83" s="40">
        <v>532.12</v>
      </c>
      <c r="Q83" s="24">
        <v>30389.399999999994</v>
      </c>
      <c r="R83" s="31">
        <v>30389.399999999994</v>
      </c>
    </row>
    <row r="84" spans="1:18" x14ac:dyDescent="0.2">
      <c r="A84" s="135" t="s">
        <v>196</v>
      </c>
      <c r="B84" s="136"/>
      <c r="C84" s="136"/>
      <c r="D84" s="136"/>
      <c r="E84" s="138">
        <v>7089.3600000000006</v>
      </c>
      <c r="F84" s="139">
        <v>2720.35</v>
      </c>
      <c r="G84" s="139">
        <v>1756.5</v>
      </c>
      <c r="H84" s="139">
        <v>2757.79</v>
      </c>
      <c r="I84" s="139">
        <v>2269.87</v>
      </c>
      <c r="J84" s="139">
        <v>9251.2100000000009</v>
      </c>
      <c r="K84" s="139">
        <v>1447.1100000000001</v>
      </c>
      <c r="L84" s="139">
        <v>910.88</v>
      </c>
      <c r="M84" s="139">
        <v>714.08</v>
      </c>
      <c r="N84" s="139">
        <v>697.38</v>
      </c>
      <c r="O84" s="139">
        <v>242.75</v>
      </c>
      <c r="P84" s="139">
        <v>532.12</v>
      </c>
      <c r="Q84" s="140">
        <v>30389.399999999994</v>
      </c>
      <c r="R84" s="152">
        <v>30389.399999999994</v>
      </c>
    </row>
    <row r="85" spans="1:18" ht="13.5" thickBot="1" x14ac:dyDescent="0.25">
      <c r="A85" s="4"/>
      <c r="B85" s="4"/>
      <c r="C85" s="4"/>
      <c r="D85" s="4"/>
      <c r="E85" s="35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9"/>
      <c r="R85" s="29"/>
    </row>
    <row r="86" spans="1:18" ht="13.5" thickBot="1" x14ac:dyDescent="0.25">
      <c r="A86" s="142" t="s">
        <v>17</v>
      </c>
      <c r="B86" s="143"/>
      <c r="C86" s="143"/>
      <c r="D86" s="143"/>
      <c r="E86" s="144">
        <v>35335.580000000009</v>
      </c>
      <c r="F86" s="145">
        <v>27228.660000000003</v>
      </c>
      <c r="G86" s="145">
        <v>14448.099999999999</v>
      </c>
      <c r="H86" s="145">
        <v>20948.630000000008</v>
      </c>
      <c r="I86" s="145">
        <v>43597.700000000004</v>
      </c>
      <c r="J86" s="145">
        <v>194975.18000000002</v>
      </c>
      <c r="K86" s="145">
        <v>11369.910000000002</v>
      </c>
      <c r="L86" s="145">
        <v>5343.5199999999986</v>
      </c>
      <c r="M86" s="145">
        <v>4078.52</v>
      </c>
      <c r="N86" s="145">
        <v>1725.6499999999999</v>
      </c>
      <c r="O86" s="145">
        <v>550.76</v>
      </c>
      <c r="P86" s="145">
        <v>3935.34</v>
      </c>
      <c r="Q86" s="146">
        <v>363537.55</v>
      </c>
      <c r="R86" s="155">
        <v>363537.55</v>
      </c>
    </row>
  </sheetData>
  <pageMargins left="0.5" right="0.5" top="0.75" bottom="0.5" header="0.3" footer="0.3"/>
  <pageSetup scale="60" fitToHeight="2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6.42578125" customWidth="1"/>
    <col min="2" max="2" width="24.140625" customWidth="1"/>
    <col min="3" max="3" width="18.28515625" customWidth="1"/>
    <col min="4" max="4" width="33.5703125" customWidth="1"/>
    <col min="5" max="5" width="10.28515625" bestFit="1" customWidth="1"/>
    <col min="6" max="6" width="8.5703125" bestFit="1" customWidth="1"/>
    <col min="7" max="7" width="7.42578125" bestFit="1" customWidth="1"/>
    <col min="8" max="9" width="8.5703125" bestFit="1" customWidth="1"/>
    <col min="10" max="10" width="9.5703125" bestFit="1" customWidth="1"/>
    <col min="11" max="11" width="8.5703125" bestFit="1" customWidth="1"/>
    <col min="12" max="12" width="8.140625" bestFit="1" customWidth="1"/>
    <col min="13" max="13" width="8.5703125" bestFit="1" customWidth="1"/>
    <col min="14" max="15" width="7.42578125" bestFit="1" customWidth="1"/>
    <col min="16" max="16" width="8.5703125" bestFit="1" customWidth="1"/>
    <col min="17" max="17" width="10.85546875" bestFit="1" customWidth="1"/>
    <col min="18" max="18" width="12.42578125" bestFit="1" customWidth="1"/>
  </cols>
  <sheetData>
    <row r="1" spans="1:19" x14ac:dyDescent="0.2">
      <c r="A1" s="1" t="s">
        <v>435</v>
      </c>
      <c r="B1" s="1" t="s">
        <v>434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466</v>
      </c>
      <c r="B2" t="s">
        <v>465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x14ac:dyDescent="0.2">
      <c r="A8" s="17" t="s">
        <v>9</v>
      </c>
      <c r="B8" s="19" t="s">
        <v>34</v>
      </c>
      <c r="C8" s="2" t="s">
        <v>35</v>
      </c>
      <c r="D8" s="4" t="s">
        <v>34</v>
      </c>
      <c r="E8" s="35">
        <v>-70.75</v>
      </c>
      <c r="F8" s="36">
        <v>1.72</v>
      </c>
      <c r="G8" s="36">
        <v>105.12</v>
      </c>
      <c r="H8" s="36">
        <v>-0.01</v>
      </c>
      <c r="I8" s="36">
        <v>0.15</v>
      </c>
      <c r="J8" s="36">
        <v>-6.96</v>
      </c>
      <c r="K8" s="36">
        <v>-5.09</v>
      </c>
      <c r="L8" s="36">
        <v>0.1</v>
      </c>
      <c r="M8" s="36">
        <v>1.03</v>
      </c>
      <c r="N8" s="36"/>
      <c r="O8" s="36">
        <v>0.04</v>
      </c>
      <c r="P8" s="36"/>
      <c r="Q8" s="9">
        <v>25.350000000000005</v>
      </c>
      <c r="R8" s="29">
        <v>25.350000000000005</v>
      </c>
    </row>
    <row r="9" spans="1:19" x14ac:dyDescent="0.2">
      <c r="A9" s="18"/>
      <c r="B9" s="20"/>
      <c r="C9" s="7" t="s">
        <v>145</v>
      </c>
      <c r="D9" s="8"/>
      <c r="E9" s="37">
        <v>-70.75</v>
      </c>
      <c r="F9" s="38">
        <v>1.72</v>
      </c>
      <c r="G9" s="38">
        <v>105.12</v>
      </c>
      <c r="H9" s="38">
        <v>-0.01</v>
      </c>
      <c r="I9" s="38">
        <v>0.15</v>
      </c>
      <c r="J9" s="38">
        <v>-6.96</v>
      </c>
      <c r="K9" s="38">
        <v>-5.09</v>
      </c>
      <c r="L9" s="38">
        <v>0.1</v>
      </c>
      <c r="M9" s="38">
        <v>1.03</v>
      </c>
      <c r="N9" s="38"/>
      <c r="O9" s="38">
        <v>0.04</v>
      </c>
      <c r="P9" s="38"/>
      <c r="Q9" s="10">
        <v>25.350000000000005</v>
      </c>
      <c r="R9" s="30">
        <v>25.350000000000005</v>
      </c>
    </row>
    <row r="10" spans="1:19" x14ac:dyDescent="0.2">
      <c r="A10" s="18"/>
      <c r="B10" s="22" t="s">
        <v>146</v>
      </c>
      <c r="C10" s="23"/>
      <c r="D10" s="23"/>
      <c r="E10" s="39">
        <v>-70.75</v>
      </c>
      <c r="F10" s="40">
        <v>1.72</v>
      </c>
      <c r="G10" s="40">
        <v>105.12</v>
      </c>
      <c r="H10" s="40">
        <v>-0.01</v>
      </c>
      <c r="I10" s="40">
        <v>0.15</v>
      </c>
      <c r="J10" s="40">
        <v>-6.96</v>
      </c>
      <c r="K10" s="40">
        <v>-5.09</v>
      </c>
      <c r="L10" s="40">
        <v>0.1</v>
      </c>
      <c r="M10" s="40">
        <v>1.03</v>
      </c>
      <c r="N10" s="40"/>
      <c r="O10" s="40">
        <v>0.04</v>
      </c>
      <c r="P10" s="40"/>
      <c r="Q10" s="24">
        <v>25.350000000000005</v>
      </c>
      <c r="R10" s="31">
        <v>25.350000000000005</v>
      </c>
    </row>
    <row r="11" spans="1:19" x14ac:dyDescent="0.2">
      <c r="A11" s="18"/>
      <c r="B11" s="19" t="s">
        <v>39</v>
      </c>
      <c r="C11" s="2" t="s">
        <v>11</v>
      </c>
      <c r="D11" s="4" t="s">
        <v>12</v>
      </c>
      <c r="E11" s="35">
        <v>508.30999999999995</v>
      </c>
      <c r="F11" s="36">
        <v>1252.4199999999998</v>
      </c>
      <c r="G11" s="36">
        <v>1124</v>
      </c>
      <c r="H11" s="36">
        <v>731.63</v>
      </c>
      <c r="I11" s="36">
        <v>235.16000000000003</v>
      </c>
      <c r="J11" s="36">
        <v>890.24</v>
      </c>
      <c r="K11" s="36"/>
      <c r="L11" s="36">
        <v>427.79</v>
      </c>
      <c r="M11" s="36"/>
      <c r="N11" s="36">
        <v>98.44</v>
      </c>
      <c r="O11" s="36"/>
      <c r="P11" s="36">
        <v>193.94000000000003</v>
      </c>
      <c r="Q11" s="9">
        <v>5461.9299999999985</v>
      </c>
      <c r="R11" s="29">
        <v>5461.9299999999985</v>
      </c>
    </row>
    <row r="12" spans="1:19" x14ac:dyDescent="0.2">
      <c r="A12" s="18"/>
      <c r="B12" s="20"/>
      <c r="C12" s="7" t="s">
        <v>18</v>
      </c>
      <c r="D12" s="8"/>
      <c r="E12" s="37">
        <v>508.30999999999995</v>
      </c>
      <c r="F12" s="38">
        <v>1252.4199999999998</v>
      </c>
      <c r="G12" s="38">
        <v>1124</v>
      </c>
      <c r="H12" s="38">
        <v>731.63</v>
      </c>
      <c r="I12" s="38">
        <v>235.16000000000003</v>
      </c>
      <c r="J12" s="38">
        <v>890.24</v>
      </c>
      <c r="K12" s="38"/>
      <c r="L12" s="38">
        <v>427.79</v>
      </c>
      <c r="M12" s="38"/>
      <c r="N12" s="38">
        <v>98.44</v>
      </c>
      <c r="O12" s="38"/>
      <c r="P12" s="38">
        <v>193.94000000000003</v>
      </c>
      <c r="Q12" s="10">
        <v>5461.9299999999985</v>
      </c>
      <c r="R12" s="30">
        <v>5461.9299999999985</v>
      </c>
    </row>
    <row r="13" spans="1:19" x14ac:dyDescent="0.2">
      <c r="A13" s="18"/>
      <c r="B13" s="22" t="s">
        <v>150</v>
      </c>
      <c r="C13" s="23"/>
      <c r="D13" s="23"/>
      <c r="E13" s="39">
        <v>508.30999999999995</v>
      </c>
      <c r="F13" s="40">
        <v>1252.4199999999998</v>
      </c>
      <c r="G13" s="40">
        <v>1124</v>
      </c>
      <c r="H13" s="40">
        <v>731.63</v>
      </c>
      <c r="I13" s="40">
        <v>235.16000000000003</v>
      </c>
      <c r="J13" s="40">
        <v>890.24</v>
      </c>
      <c r="K13" s="40"/>
      <c r="L13" s="40">
        <v>427.79</v>
      </c>
      <c r="M13" s="40"/>
      <c r="N13" s="40">
        <v>98.44</v>
      </c>
      <c r="O13" s="40"/>
      <c r="P13" s="40">
        <v>193.94000000000003</v>
      </c>
      <c r="Q13" s="24">
        <v>5461.9299999999985</v>
      </c>
      <c r="R13" s="31">
        <v>5461.9299999999985</v>
      </c>
    </row>
    <row r="14" spans="1:19" x14ac:dyDescent="0.2">
      <c r="A14" s="18"/>
      <c r="B14" s="19" t="s">
        <v>41</v>
      </c>
      <c r="C14" s="2" t="s">
        <v>37</v>
      </c>
      <c r="D14" s="4" t="s">
        <v>38</v>
      </c>
      <c r="E14" s="35">
        <v>852.58</v>
      </c>
      <c r="F14" s="36"/>
      <c r="G14" s="36">
        <v>2479.23</v>
      </c>
      <c r="H14" s="36"/>
      <c r="I14" s="36">
        <v>798.88000000000011</v>
      </c>
      <c r="J14" s="36"/>
      <c r="K14" s="36">
        <v>160.57999999999998</v>
      </c>
      <c r="L14" s="36">
        <v>941.93000000000006</v>
      </c>
      <c r="M14" s="36">
        <v>644.18000000000006</v>
      </c>
      <c r="N14" s="36"/>
      <c r="O14" s="36"/>
      <c r="P14" s="36">
        <v>759.97</v>
      </c>
      <c r="Q14" s="9">
        <v>6637.3500000000013</v>
      </c>
      <c r="R14" s="29">
        <v>6637.3500000000013</v>
      </c>
    </row>
    <row r="15" spans="1:19" x14ac:dyDescent="0.2">
      <c r="A15" s="18"/>
      <c r="B15" s="20"/>
      <c r="C15" s="7" t="s">
        <v>147</v>
      </c>
      <c r="D15" s="8"/>
      <c r="E15" s="37">
        <v>852.58</v>
      </c>
      <c r="F15" s="38"/>
      <c r="G15" s="38">
        <v>2479.23</v>
      </c>
      <c r="H15" s="38"/>
      <c r="I15" s="38">
        <v>798.88000000000011</v>
      </c>
      <c r="J15" s="38"/>
      <c r="K15" s="38">
        <v>160.57999999999998</v>
      </c>
      <c r="L15" s="38">
        <v>941.93000000000006</v>
      </c>
      <c r="M15" s="38">
        <v>644.18000000000006</v>
      </c>
      <c r="N15" s="38"/>
      <c r="O15" s="38"/>
      <c r="P15" s="38">
        <v>759.97</v>
      </c>
      <c r="Q15" s="10">
        <v>6637.3500000000013</v>
      </c>
      <c r="R15" s="30">
        <v>6637.3500000000013</v>
      </c>
    </row>
    <row r="16" spans="1:19" x14ac:dyDescent="0.2">
      <c r="A16" s="18"/>
      <c r="B16" s="22" t="s">
        <v>151</v>
      </c>
      <c r="C16" s="23"/>
      <c r="D16" s="23"/>
      <c r="E16" s="39">
        <v>852.58</v>
      </c>
      <c r="F16" s="40"/>
      <c r="G16" s="40">
        <v>2479.23</v>
      </c>
      <c r="H16" s="40"/>
      <c r="I16" s="40">
        <v>798.88000000000011</v>
      </c>
      <c r="J16" s="40"/>
      <c r="K16" s="40">
        <v>160.57999999999998</v>
      </c>
      <c r="L16" s="40">
        <v>941.93000000000006</v>
      </c>
      <c r="M16" s="40">
        <v>644.18000000000006</v>
      </c>
      <c r="N16" s="40"/>
      <c r="O16" s="40"/>
      <c r="P16" s="40">
        <v>759.97</v>
      </c>
      <c r="Q16" s="24">
        <v>6637.3500000000013</v>
      </c>
      <c r="R16" s="31">
        <v>6637.3500000000013</v>
      </c>
    </row>
    <row r="17" spans="1:18" x14ac:dyDescent="0.2">
      <c r="A17" s="18"/>
      <c r="B17" s="19" t="s">
        <v>14</v>
      </c>
      <c r="C17" s="2" t="s">
        <v>11</v>
      </c>
      <c r="D17" s="4" t="s">
        <v>464</v>
      </c>
      <c r="E17" s="35">
        <v>28066.81</v>
      </c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9">
        <v>28066.81</v>
      </c>
      <c r="R17" s="29">
        <v>28066.81</v>
      </c>
    </row>
    <row r="18" spans="1:18" x14ac:dyDescent="0.2">
      <c r="A18" s="18"/>
      <c r="B18" s="20"/>
      <c r="C18" s="3"/>
      <c r="D18" s="6" t="s">
        <v>12</v>
      </c>
      <c r="E18" s="52">
        <v>-19744.379999999997</v>
      </c>
      <c r="F18" s="53">
        <v>3244.8399999999997</v>
      </c>
      <c r="G18" s="53">
        <v>-389.90999999999991</v>
      </c>
      <c r="H18" s="53">
        <v>126.20999999999998</v>
      </c>
      <c r="I18" s="53">
        <v>220.04000000000002</v>
      </c>
      <c r="J18" s="53">
        <v>-130.38</v>
      </c>
      <c r="K18" s="53">
        <v>77.150000000000006</v>
      </c>
      <c r="L18" s="53">
        <v>2865.52</v>
      </c>
      <c r="M18" s="53">
        <v>3382.7000000000003</v>
      </c>
      <c r="N18" s="53">
        <v>846.47</v>
      </c>
      <c r="O18" s="53"/>
      <c r="P18" s="53"/>
      <c r="Q18" s="11">
        <v>-9501.7399999999961</v>
      </c>
      <c r="R18" s="51">
        <v>-9501.7399999999961</v>
      </c>
    </row>
    <row r="19" spans="1:18" x14ac:dyDescent="0.2">
      <c r="A19" s="18"/>
      <c r="B19" s="20"/>
      <c r="C19" s="7" t="s">
        <v>18</v>
      </c>
      <c r="D19" s="8"/>
      <c r="E19" s="37">
        <v>8322.4300000000039</v>
      </c>
      <c r="F19" s="38">
        <v>3244.8399999999997</v>
      </c>
      <c r="G19" s="38">
        <v>-389.90999999999991</v>
      </c>
      <c r="H19" s="38">
        <v>126.20999999999998</v>
      </c>
      <c r="I19" s="38">
        <v>220.04000000000002</v>
      </c>
      <c r="J19" s="38">
        <v>-130.38</v>
      </c>
      <c r="K19" s="38">
        <v>77.150000000000006</v>
      </c>
      <c r="L19" s="38">
        <v>2865.52</v>
      </c>
      <c r="M19" s="38">
        <v>3382.7000000000003</v>
      </c>
      <c r="N19" s="38">
        <v>846.47</v>
      </c>
      <c r="O19" s="38"/>
      <c r="P19" s="38"/>
      <c r="Q19" s="10">
        <v>18565.070000000007</v>
      </c>
      <c r="R19" s="30">
        <v>18565.070000000007</v>
      </c>
    </row>
    <row r="20" spans="1:18" x14ac:dyDescent="0.2">
      <c r="A20" s="18"/>
      <c r="B20" s="22" t="s">
        <v>20</v>
      </c>
      <c r="C20" s="23"/>
      <c r="D20" s="23"/>
      <c r="E20" s="39">
        <v>8322.4300000000039</v>
      </c>
      <c r="F20" s="40">
        <v>3244.8399999999997</v>
      </c>
      <c r="G20" s="40">
        <v>-389.90999999999991</v>
      </c>
      <c r="H20" s="40">
        <v>126.20999999999998</v>
      </c>
      <c r="I20" s="40">
        <v>220.04000000000002</v>
      </c>
      <c r="J20" s="40">
        <v>-130.38</v>
      </c>
      <c r="K20" s="40">
        <v>77.150000000000006</v>
      </c>
      <c r="L20" s="40">
        <v>2865.52</v>
      </c>
      <c r="M20" s="40">
        <v>3382.7000000000003</v>
      </c>
      <c r="N20" s="40">
        <v>846.47</v>
      </c>
      <c r="O20" s="40"/>
      <c r="P20" s="40"/>
      <c r="Q20" s="24">
        <v>18565.070000000007</v>
      </c>
      <c r="R20" s="31">
        <v>18565.070000000007</v>
      </c>
    </row>
    <row r="21" spans="1:18" x14ac:dyDescent="0.2">
      <c r="A21" s="18"/>
      <c r="B21" s="19" t="s">
        <v>42</v>
      </c>
      <c r="C21" s="2" t="s">
        <v>42</v>
      </c>
      <c r="D21" s="4" t="s">
        <v>42</v>
      </c>
      <c r="E21" s="35">
        <v>-294619.48</v>
      </c>
      <c r="F21" s="36">
        <v>100</v>
      </c>
      <c r="G21" s="36"/>
      <c r="H21" s="36"/>
      <c r="I21" s="36"/>
      <c r="J21" s="36"/>
      <c r="K21" s="36"/>
      <c r="L21" s="36"/>
      <c r="M21" s="36">
        <v>137.46</v>
      </c>
      <c r="N21" s="36"/>
      <c r="O21" s="36"/>
      <c r="P21" s="36">
        <v>5500</v>
      </c>
      <c r="Q21" s="9">
        <v>-288882.01999999996</v>
      </c>
      <c r="R21" s="29">
        <v>-288882.01999999996</v>
      </c>
    </row>
    <row r="22" spans="1:18" x14ac:dyDescent="0.2">
      <c r="A22" s="18"/>
      <c r="B22" s="20"/>
      <c r="C22" s="7" t="s">
        <v>154</v>
      </c>
      <c r="D22" s="8"/>
      <c r="E22" s="37">
        <v>-294619.48</v>
      </c>
      <c r="F22" s="38">
        <v>100</v>
      </c>
      <c r="G22" s="38"/>
      <c r="H22" s="38"/>
      <c r="I22" s="38"/>
      <c r="J22" s="38"/>
      <c r="K22" s="38"/>
      <c r="L22" s="38"/>
      <c r="M22" s="38">
        <v>137.46</v>
      </c>
      <c r="N22" s="38"/>
      <c r="O22" s="38"/>
      <c r="P22" s="38">
        <v>5500</v>
      </c>
      <c r="Q22" s="10">
        <v>-288882.01999999996</v>
      </c>
      <c r="R22" s="30">
        <v>-288882.01999999996</v>
      </c>
    </row>
    <row r="23" spans="1:18" x14ac:dyDescent="0.2">
      <c r="A23" s="18"/>
      <c r="B23" s="22" t="s">
        <v>154</v>
      </c>
      <c r="C23" s="23"/>
      <c r="D23" s="23"/>
      <c r="E23" s="39">
        <v>-294619.48</v>
      </c>
      <c r="F23" s="40">
        <v>100</v>
      </c>
      <c r="G23" s="40"/>
      <c r="H23" s="40"/>
      <c r="I23" s="40"/>
      <c r="J23" s="40"/>
      <c r="K23" s="40"/>
      <c r="L23" s="40"/>
      <c r="M23" s="40">
        <v>137.46</v>
      </c>
      <c r="N23" s="40"/>
      <c r="O23" s="40"/>
      <c r="P23" s="40">
        <v>5500</v>
      </c>
      <c r="Q23" s="24">
        <v>-288882.01999999996</v>
      </c>
      <c r="R23" s="31">
        <v>-288882.01999999996</v>
      </c>
    </row>
    <row r="24" spans="1:18" x14ac:dyDescent="0.2">
      <c r="A24" s="14" t="s">
        <v>21</v>
      </c>
      <c r="B24" s="15"/>
      <c r="C24" s="15"/>
      <c r="D24" s="15"/>
      <c r="E24" s="41">
        <v>-285006.90999999997</v>
      </c>
      <c r="F24" s="42">
        <v>4598.9799999999996</v>
      </c>
      <c r="G24" s="42">
        <v>3318.44</v>
      </c>
      <c r="H24" s="42">
        <v>857.82999999999993</v>
      </c>
      <c r="I24" s="42">
        <v>1254.23</v>
      </c>
      <c r="J24" s="42">
        <v>752.9</v>
      </c>
      <c r="K24" s="42">
        <v>232.64</v>
      </c>
      <c r="L24" s="42">
        <v>4235.34</v>
      </c>
      <c r="M24" s="42">
        <v>4165.37</v>
      </c>
      <c r="N24" s="42">
        <v>944.91000000000008</v>
      </c>
      <c r="O24" s="42">
        <v>0.04</v>
      </c>
      <c r="P24" s="42">
        <v>6453.91</v>
      </c>
      <c r="Q24" s="21">
        <v>-258192.31999999995</v>
      </c>
      <c r="R24" s="32">
        <v>-258192.31999999995</v>
      </c>
    </row>
    <row r="25" spans="1:18" x14ac:dyDescent="0.2">
      <c r="A25" s="4"/>
      <c r="B25" s="4"/>
      <c r="C25" s="4"/>
      <c r="D25" s="4"/>
      <c r="E25" s="35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9"/>
      <c r="R25" s="29"/>
    </row>
    <row r="26" spans="1:18" x14ac:dyDescent="0.2">
      <c r="A26" s="17" t="s">
        <v>45</v>
      </c>
      <c r="B26" s="19" t="s">
        <v>94</v>
      </c>
      <c r="C26" s="2" t="s">
        <v>49</v>
      </c>
      <c r="D26" s="4" t="s">
        <v>53</v>
      </c>
      <c r="E26" s="35"/>
      <c r="F26" s="36"/>
      <c r="G26" s="36"/>
      <c r="H26" s="36">
        <v>49.57</v>
      </c>
      <c r="I26" s="36"/>
      <c r="J26" s="36"/>
      <c r="K26" s="36"/>
      <c r="L26" s="36"/>
      <c r="M26" s="36"/>
      <c r="N26" s="36"/>
      <c r="O26" s="36"/>
      <c r="P26" s="36"/>
      <c r="Q26" s="9">
        <v>49.57</v>
      </c>
      <c r="R26" s="29">
        <v>49.57</v>
      </c>
    </row>
    <row r="27" spans="1:18" x14ac:dyDescent="0.2">
      <c r="A27" s="18"/>
      <c r="B27" s="20"/>
      <c r="C27" s="7" t="s">
        <v>159</v>
      </c>
      <c r="D27" s="8"/>
      <c r="E27" s="37"/>
      <c r="F27" s="38"/>
      <c r="G27" s="38"/>
      <c r="H27" s="38">
        <v>49.57</v>
      </c>
      <c r="I27" s="38"/>
      <c r="J27" s="38"/>
      <c r="K27" s="38"/>
      <c r="L27" s="38"/>
      <c r="M27" s="38"/>
      <c r="N27" s="38"/>
      <c r="O27" s="38"/>
      <c r="P27" s="38"/>
      <c r="Q27" s="10">
        <v>49.57</v>
      </c>
      <c r="R27" s="30">
        <v>49.57</v>
      </c>
    </row>
    <row r="28" spans="1:18" x14ac:dyDescent="0.2">
      <c r="A28" s="18"/>
      <c r="B28" s="22" t="s">
        <v>162</v>
      </c>
      <c r="C28" s="23"/>
      <c r="D28" s="23"/>
      <c r="E28" s="39"/>
      <c r="F28" s="40"/>
      <c r="G28" s="40"/>
      <c r="H28" s="40">
        <v>49.57</v>
      </c>
      <c r="I28" s="40"/>
      <c r="J28" s="40"/>
      <c r="K28" s="40"/>
      <c r="L28" s="40"/>
      <c r="M28" s="40"/>
      <c r="N28" s="40"/>
      <c r="O28" s="40"/>
      <c r="P28" s="40"/>
      <c r="Q28" s="24">
        <v>49.57</v>
      </c>
      <c r="R28" s="31">
        <v>49.57</v>
      </c>
    </row>
    <row r="29" spans="1:18" x14ac:dyDescent="0.2">
      <c r="A29" s="18"/>
      <c r="B29" s="19" t="s">
        <v>14</v>
      </c>
      <c r="C29" s="2" t="s">
        <v>11</v>
      </c>
      <c r="D29" s="4" t="s">
        <v>12</v>
      </c>
      <c r="E29" s="35">
        <v>-347.64</v>
      </c>
      <c r="F29" s="36"/>
      <c r="G29" s="36"/>
      <c r="H29" s="36">
        <v>3.4</v>
      </c>
      <c r="I29" s="36">
        <v>8.0299999999999994</v>
      </c>
      <c r="J29" s="36">
        <v>2.92</v>
      </c>
      <c r="K29" s="36"/>
      <c r="L29" s="36"/>
      <c r="M29" s="36"/>
      <c r="N29" s="36"/>
      <c r="O29" s="36"/>
      <c r="P29" s="36"/>
      <c r="Q29" s="9">
        <v>-333.29</v>
      </c>
      <c r="R29" s="29">
        <v>-333.29</v>
      </c>
    </row>
    <row r="30" spans="1:18" x14ac:dyDescent="0.2">
      <c r="A30" s="18"/>
      <c r="B30" s="20"/>
      <c r="C30" s="7" t="s">
        <v>18</v>
      </c>
      <c r="D30" s="8"/>
      <c r="E30" s="37">
        <v>-347.64</v>
      </c>
      <c r="F30" s="38"/>
      <c r="G30" s="38"/>
      <c r="H30" s="38">
        <v>3.4</v>
      </c>
      <c r="I30" s="38">
        <v>8.0299999999999994</v>
      </c>
      <c r="J30" s="38">
        <v>2.92</v>
      </c>
      <c r="K30" s="38"/>
      <c r="L30" s="38"/>
      <c r="M30" s="38"/>
      <c r="N30" s="38"/>
      <c r="O30" s="38"/>
      <c r="P30" s="38"/>
      <c r="Q30" s="10">
        <v>-333.29</v>
      </c>
      <c r="R30" s="30">
        <v>-333.29</v>
      </c>
    </row>
    <row r="31" spans="1:18" x14ac:dyDescent="0.2">
      <c r="A31" s="18"/>
      <c r="B31" s="22" t="s">
        <v>20</v>
      </c>
      <c r="C31" s="23"/>
      <c r="D31" s="23"/>
      <c r="E31" s="39">
        <v>-347.64</v>
      </c>
      <c r="F31" s="40"/>
      <c r="G31" s="40"/>
      <c r="H31" s="40">
        <v>3.4</v>
      </c>
      <c r="I31" s="40">
        <v>8.0299999999999994</v>
      </c>
      <c r="J31" s="40">
        <v>2.92</v>
      </c>
      <c r="K31" s="40"/>
      <c r="L31" s="40"/>
      <c r="M31" s="40"/>
      <c r="N31" s="40"/>
      <c r="O31" s="40"/>
      <c r="P31" s="40"/>
      <c r="Q31" s="24">
        <v>-333.29</v>
      </c>
      <c r="R31" s="31">
        <v>-333.29</v>
      </c>
    </row>
    <row r="32" spans="1:18" x14ac:dyDescent="0.2">
      <c r="A32" s="18"/>
      <c r="B32" s="19" t="s">
        <v>106</v>
      </c>
      <c r="C32" s="2" t="s">
        <v>47</v>
      </c>
      <c r="D32" s="4" t="s">
        <v>106</v>
      </c>
      <c r="E32" s="35">
        <v>-5997.96</v>
      </c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9">
        <v>-5997.96</v>
      </c>
      <c r="R32" s="29">
        <v>-5997.96</v>
      </c>
    </row>
    <row r="33" spans="1:18" x14ac:dyDescent="0.2">
      <c r="A33" s="18"/>
      <c r="B33" s="20"/>
      <c r="C33" s="7" t="s">
        <v>166</v>
      </c>
      <c r="D33" s="8"/>
      <c r="E33" s="37">
        <v>-5997.96</v>
      </c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10">
        <v>-5997.96</v>
      </c>
      <c r="R33" s="30">
        <v>-5997.96</v>
      </c>
    </row>
    <row r="34" spans="1:18" x14ac:dyDescent="0.2">
      <c r="A34" s="18"/>
      <c r="B34" s="22" t="s">
        <v>167</v>
      </c>
      <c r="C34" s="23"/>
      <c r="D34" s="23"/>
      <c r="E34" s="39">
        <v>-5997.96</v>
      </c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24">
        <v>-5997.96</v>
      </c>
      <c r="R34" s="31">
        <v>-5997.96</v>
      </c>
    </row>
    <row r="35" spans="1:18" x14ac:dyDescent="0.2">
      <c r="A35" s="18"/>
      <c r="B35" s="19" t="s">
        <v>35</v>
      </c>
      <c r="C35" s="2" t="s">
        <v>47</v>
      </c>
      <c r="D35" s="4" t="s">
        <v>35</v>
      </c>
      <c r="E35" s="35">
        <v>-280.22000000000003</v>
      </c>
      <c r="F35" s="36"/>
      <c r="G35" s="36"/>
      <c r="H35" s="36">
        <v>3.76</v>
      </c>
      <c r="I35" s="36">
        <v>0.15</v>
      </c>
      <c r="J35" s="36">
        <v>0.01</v>
      </c>
      <c r="K35" s="36"/>
      <c r="L35" s="36"/>
      <c r="M35" s="36"/>
      <c r="N35" s="36"/>
      <c r="O35" s="36"/>
      <c r="P35" s="36"/>
      <c r="Q35" s="9">
        <v>-276.30000000000007</v>
      </c>
      <c r="R35" s="29">
        <v>-276.30000000000007</v>
      </c>
    </row>
    <row r="36" spans="1:18" x14ac:dyDescent="0.2">
      <c r="A36" s="18"/>
      <c r="B36" s="20"/>
      <c r="C36" s="7" t="s">
        <v>166</v>
      </c>
      <c r="D36" s="8"/>
      <c r="E36" s="37">
        <v>-280.22000000000003</v>
      </c>
      <c r="F36" s="38"/>
      <c r="G36" s="38"/>
      <c r="H36" s="38">
        <v>3.76</v>
      </c>
      <c r="I36" s="38">
        <v>0.15</v>
      </c>
      <c r="J36" s="38">
        <v>0.01</v>
      </c>
      <c r="K36" s="38"/>
      <c r="L36" s="38"/>
      <c r="M36" s="38"/>
      <c r="N36" s="38"/>
      <c r="O36" s="38"/>
      <c r="P36" s="38"/>
      <c r="Q36" s="10">
        <v>-276.30000000000007</v>
      </c>
      <c r="R36" s="30">
        <v>-276.30000000000007</v>
      </c>
    </row>
    <row r="37" spans="1:18" x14ac:dyDescent="0.2">
      <c r="A37" s="18"/>
      <c r="B37" s="22" t="s">
        <v>145</v>
      </c>
      <c r="C37" s="23"/>
      <c r="D37" s="23"/>
      <c r="E37" s="39">
        <v>-280.22000000000003</v>
      </c>
      <c r="F37" s="40"/>
      <c r="G37" s="40"/>
      <c r="H37" s="40">
        <v>3.76</v>
      </c>
      <c r="I37" s="40">
        <v>0.15</v>
      </c>
      <c r="J37" s="40">
        <v>0.01</v>
      </c>
      <c r="K37" s="40"/>
      <c r="L37" s="40"/>
      <c r="M37" s="40"/>
      <c r="N37" s="40"/>
      <c r="O37" s="40"/>
      <c r="P37" s="40"/>
      <c r="Q37" s="24">
        <v>-276.30000000000007</v>
      </c>
      <c r="R37" s="31">
        <v>-276.30000000000007</v>
      </c>
    </row>
    <row r="38" spans="1:18" x14ac:dyDescent="0.2">
      <c r="A38" s="18"/>
      <c r="B38" s="19" t="s">
        <v>111</v>
      </c>
      <c r="C38" s="2" t="s">
        <v>49</v>
      </c>
      <c r="D38" s="4" t="s">
        <v>53</v>
      </c>
      <c r="E38" s="35">
        <v>236.07</v>
      </c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9">
        <v>236.07</v>
      </c>
      <c r="R38" s="29">
        <v>236.07</v>
      </c>
    </row>
    <row r="39" spans="1:18" x14ac:dyDescent="0.2">
      <c r="A39" s="18"/>
      <c r="B39" s="20"/>
      <c r="C39" s="7" t="s">
        <v>159</v>
      </c>
      <c r="D39" s="8"/>
      <c r="E39" s="37">
        <v>236.07</v>
      </c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10">
        <v>236.07</v>
      </c>
      <c r="R39" s="30">
        <v>236.07</v>
      </c>
    </row>
    <row r="40" spans="1:18" x14ac:dyDescent="0.2">
      <c r="A40" s="18"/>
      <c r="B40" s="22" t="s">
        <v>170</v>
      </c>
      <c r="C40" s="23"/>
      <c r="D40" s="23"/>
      <c r="E40" s="39">
        <v>236.07</v>
      </c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24">
        <v>236.07</v>
      </c>
      <c r="R40" s="31">
        <v>236.07</v>
      </c>
    </row>
    <row r="41" spans="1:18" x14ac:dyDescent="0.2">
      <c r="A41" s="18"/>
      <c r="B41" s="19" t="s">
        <v>463</v>
      </c>
      <c r="C41" s="2" t="s">
        <v>49</v>
      </c>
      <c r="D41" s="4" t="s">
        <v>53</v>
      </c>
      <c r="E41" s="35"/>
      <c r="F41" s="36"/>
      <c r="G41" s="36"/>
      <c r="H41" s="36"/>
      <c r="I41" s="36"/>
      <c r="J41" s="36">
        <v>29.1</v>
      </c>
      <c r="K41" s="36"/>
      <c r="L41" s="36"/>
      <c r="M41" s="36"/>
      <c r="N41" s="36"/>
      <c r="O41" s="36"/>
      <c r="P41" s="36"/>
      <c r="Q41" s="9">
        <v>29.1</v>
      </c>
      <c r="R41" s="29">
        <v>29.1</v>
      </c>
    </row>
    <row r="42" spans="1:18" x14ac:dyDescent="0.2">
      <c r="A42" s="18"/>
      <c r="B42" s="20"/>
      <c r="C42" s="7" t="s">
        <v>159</v>
      </c>
      <c r="D42" s="8"/>
      <c r="E42" s="37"/>
      <c r="F42" s="38"/>
      <c r="G42" s="38"/>
      <c r="H42" s="38"/>
      <c r="I42" s="38"/>
      <c r="J42" s="38">
        <v>29.1</v>
      </c>
      <c r="K42" s="38"/>
      <c r="L42" s="38"/>
      <c r="M42" s="38"/>
      <c r="N42" s="38"/>
      <c r="O42" s="38"/>
      <c r="P42" s="38"/>
      <c r="Q42" s="10">
        <v>29.1</v>
      </c>
      <c r="R42" s="30">
        <v>29.1</v>
      </c>
    </row>
    <row r="43" spans="1:18" x14ac:dyDescent="0.2">
      <c r="A43" s="18"/>
      <c r="B43" s="22" t="s">
        <v>462</v>
      </c>
      <c r="C43" s="23"/>
      <c r="D43" s="23"/>
      <c r="E43" s="39"/>
      <c r="F43" s="40"/>
      <c r="G43" s="40"/>
      <c r="H43" s="40"/>
      <c r="I43" s="40"/>
      <c r="J43" s="40">
        <v>29.1</v>
      </c>
      <c r="K43" s="40"/>
      <c r="L43" s="40"/>
      <c r="M43" s="40"/>
      <c r="N43" s="40"/>
      <c r="O43" s="40"/>
      <c r="P43" s="40"/>
      <c r="Q43" s="24">
        <v>29.1</v>
      </c>
      <c r="R43" s="31">
        <v>29.1</v>
      </c>
    </row>
    <row r="44" spans="1:18" x14ac:dyDescent="0.2">
      <c r="A44" s="18"/>
      <c r="B44" s="19" t="s">
        <v>52</v>
      </c>
      <c r="C44" s="2" t="s">
        <v>49</v>
      </c>
      <c r="D44" s="4" t="s">
        <v>53</v>
      </c>
      <c r="E44" s="35"/>
      <c r="F44" s="36"/>
      <c r="G44" s="36"/>
      <c r="H44" s="36"/>
      <c r="I44" s="36">
        <v>82.48</v>
      </c>
      <c r="J44" s="36"/>
      <c r="K44" s="36"/>
      <c r="L44" s="36"/>
      <c r="M44" s="36"/>
      <c r="N44" s="36"/>
      <c r="O44" s="36"/>
      <c r="P44" s="36"/>
      <c r="Q44" s="9">
        <v>82.48</v>
      </c>
      <c r="R44" s="29">
        <v>82.48</v>
      </c>
    </row>
    <row r="45" spans="1:18" x14ac:dyDescent="0.2">
      <c r="A45" s="18"/>
      <c r="B45" s="20"/>
      <c r="C45" s="7" t="s">
        <v>159</v>
      </c>
      <c r="D45" s="8"/>
      <c r="E45" s="37"/>
      <c r="F45" s="38"/>
      <c r="G45" s="38"/>
      <c r="H45" s="38"/>
      <c r="I45" s="38">
        <v>82.48</v>
      </c>
      <c r="J45" s="38"/>
      <c r="K45" s="38"/>
      <c r="L45" s="38"/>
      <c r="M45" s="38"/>
      <c r="N45" s="38"/>
      <c r="O45" s="38"/>
      <c r="P45" s="38"/>
      <c r="Q45" s="10">
        <v>82.48</v>
      </c>
      <c r="R45" s="30">
        <v>82.48</v>
      </c>
    </row>
    <row r="46" spans="1:18" x14ac:dyDescent="0.2">
      <c r="A46" s="18"/>
      <c r="B46" s="22" t="s">
        <v>178</v>
      </c>
      <c r="C46" s="23"/>
      <c r="D46" s="23"/>
      <c r="E46" s="39"/>
      <c r="F46" s="40"/>
      <c r="G46" s="40"/>
      <c r="H46" s="40"/>
      <c r="I46" s="40">
        <v>82.48</v>
      </c>
      <c r="J46" s="40"/>
      <c r="K46" s="40"/>
      <c r="L46" s="40"/>
      <c r="M46" s="40"/>
      <c r="N46" s="40"/>
      <c r="O46" s="40"/>
      <c r="P46" s="40"/>
      <c r="Q46" s="24">
        <v>82.48</v>
      </c>
      <c r="R46" s="31">
        <v>82.48</v>
      </c>
    </row>
    <row r="47" spans="1:18" x14ac:dyDescent="0.2">
      <c r="A47" s="14" t="s">
        <v>180</v>
      </c>
      <c r="B47" s="15"/>
      <c r="C47" s="15"/>
      <c r="D47" s="15"/>
      <c r="E47" s="41">
        <v>-6389.7500000000009</v>
      </c>
      <c r="F47" s="42"/>
      <c r="G47" s="42"/>
      <c r="H47" s="42">
        <v>56.73</v>
      </c>
      <c r="I47" s="42">
        <v>90.66</v>
      </c>
      <c r="J47" s="42">
        <v>32.03</v>
      </c>
      <c r="K47" s="42"/>
      <c r="L47" s="42"/>
      <c r="M47" s="42"/>
      <c r="N47" s="42"/>
      <c r="O47" s="42"/>
      <c r="P47" s="42"/>
      <c r="Q47" s="21">
        <v>-6210.3300000000008</v>
      </c>
      <c r="R47" s="32">
        <v>-6210.3300000000008</v>
      </c>
    </row>
    <row r="48" spans="1:18" x14ac:dyDescent="0.2">
      <c r="A48" s="4"/>
      <c r="B48" s="4"/>
      <c r="C48" s="4"/>
      <c r="D48" s="4"/>
      <c r="E48" s="35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9"/>
      <c r="R48" s="29"/>
    </row>
    <row r="49" spans="1:18" x14ac:dyDescent="0.2">
      <c r="A49" s="17" t="s">
        <v>54</v>
      </c>
      <c r="B49" s="19" t="s">
        <v>78</v>
      </c>
      <c r="C49" s="2" t="s">
        <v>37</v>
      </c>
      <c r="D49" s="4" t="s">
        <v>38</v>
      </c>
      <c r="E49" s="35">
        <v>5674.2</v>
      </c>
      <c r="F49" s="36">
        <v>1513.12</v>
      </c>
      <c r="G49" s="36"/>
      <c r="H49" s="36">
        <v>9363.9</v>
      </c>
      <c r="I49" s="36">
        <v>22814.38</v>
      </c>
      <c r="J49" s="36">
        <v>2182.08</v>
      </c>
      <c r="K49" s="36"/>
      <c r="L49" s="36"/>
      <c r="M49" s="36"/>
      <c r="N49" s="36"/>
      <c r="O49" s="36">
        <v>432.56</v>
      </c>
      <c r="P49" s="36"/>
      <c r="Q49" s="9">
        <v>41980.240000000005</v>
      </c>
      <c r="R49" s="29">
        <v>41980.240000000005</v>
      </c>
    </row>
    <row r="50" spans="1:18" x14ac:dyDescent="0.2">
      <c r="A50" s="18"/>
      <c r="B50" s="20"/>
      <c r="C50" s="7" t="s">
        <v>147</v>
      </c>
      <c r="D50" s="8"/>
      <c r="E50" s="37">
        <v>5674.2</v>
      </c>
      <c r="F50" s="38">
        <v>1513.12</v>
      </c>
      <c r="G50" s="38"/>
      <c r="H50" s="38">
        <v>9363.9</v>
      </c>
      <c r="I50" s="38">
        <v>22814.38</v>
      </c>
      <c r="J50" s="38">
        <v>2182.08</v>
      </c>
      <c r="K50" s="38"/>
      <c r="L50" s="38"/>
      <c r="M50" s="38"/>
      <c r="N50" s="38"/>
      <c r="O50" s="38">
        <v>432.56</v>
      </c>
      <c r="P50" s="38"/>
      <c r="Q50" s="10">
        <v>41980.240000000005</v>
      </c>
      <c r="R50" s="30">
        <v>41980.240000000005</v>
      </c>
    </row>
    <row r="51" spans="1:18" x14ac:dyDescent="0.2">
      <c r="A51" s="18"/>
      <c r="B51" s="22" t="s">
        <v>181</v>
      </c>
      <c r="C51" s="23"/>
      <c r="D51" s="23"/>
      <c r="E51" s="39">
        <v>5674.2</v>
      </c>
      <c r="F51" s="40">
        <v>1513.12</v>
      </c>
      <c r="G51" s="40"/>
      <c r="H51" s="40">
        <v>9363.9</v>
      </c>
      <c r="I51" s="40">
        <v>22814.38</v>
      </c>
      <c r="J51" s="40">
        <v>2182.08</v>
      </c>
      <c r="K51" s="40"/>
      <c r="L51" s="40"/>
      <c r="M51" s="40"/>
      <c r="N51" s="40"/>
      <c r="O51" s="40">
        <v>432.56</v>
      </c>
      <c r="P51" s="40"/>
      <c r="Q51" s="24">
        <v>41980.240000000005</v>
      </c>
      <c r="R51" s="31">
        <v>41980.240000000005</v>
      </c>
    </row>
    <row r="52" spans="1:18" x14ac:dyDescent="0.2">
      <c r="A52" s="18"/>
      <c r="B52" s="19" t="s">
        <v>446</v>
      </c>
      <c r="C52" s="2" t="s">
        <v>37</v>
      </c>
      <c r="D52" s="4" t="s">
        <v>291</v>
      </c>
      <c r="E52" s="35">
        <v>343415.4</v>
      </c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9">
        <v>343415.4</v>
      </c>
      <c r="R52" s="29">
        <v>343415.4</v>
      </c>
    </row>
    <row r="53" spans="1:18" x14ac:dyDescent="0.2">
      <c r="A53" s="18"/>
      <c r="B53" s="20"/>
      <c r="C53" s="7" t="s">
        <v>147</v>
      </c>
      <c r="D53" s="8"/>
      <c r="E53" s="37">
        <v>343415.4</v>
      </c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10">
        <v>343415.4</v>
      </c>
      <c r="R53" s="30">
        <v>343415.4</v>
      </c>
    </row>
    <row r="54" spans="1:18" x14ac:dyDescent="0.2">
      <c r="A54" s="18"/>
      <c r="B54" s="22" t="s">
        <v>445</v>
      </c>
      <c r="C54" s="23"/>
      <c r="D54" s="23"/>
      <c r="E54" s="39">
        <v>343415.4</v>
      </c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24">
        <v>343415.4</v>
      </c>
      <c r="R54" s="31">
        <v>343415.4</v>
      </c>
    </row>
    <row r="55" spans="1:18" x14ac:dyDescent="0.2">
      <c r="A55" s="18"/>
      <c r="B55" s="19" t="s">
        <v>91</v>
      </c>
      <c r="C55" s="2" t="s">
        <v>37</v>
      </c>
      <c r="D55" s="4" t="s">
        <v>443</v>
      </c>
      <c r="E55" s="35"/>
      <c r="F55" s="36"/>
      <c r="G55" s="36"/>
      <c r="H55" s="36"/>
      <c r="I55" s="36"/>
      <c r="J55" s="36">
        <v>77740.639999999999</v>
      </c>
      <c r="K55" s="36"/>
      <c r="L55" s="36"/>
      <c r="M55" s="36"/>
      <c r="N55" s="36"/>
      <c r="O55" s="36"/>
      <c r="P55" s="36"/>
      <c r="Q55" s="9">
        <v>77740.639999999999</v>
      </c>
      <c r="R55" s="29">
        <v>77740.639999999999</v>
      </c>
    </row>
    <row r="56" spans="1:18" x14ac:dyDescent="0.2">
      <c r="A56" s="18"/>
      <c r="B56" s="20"/>
      <c r="C56" s="7" t="s">
        <v>147</v>
      </c>
      <c r="D56" s="8"/>
      <c r="E56" s="37"/>
      <c r="F56" s="38"/>
      <c r="G56" s="38"/>
      <c r="H56" s="38"/>
      <c r="I56" s="38"/>
      <c r="J56" s="38">
        <v>77740.639999999999</v>
      </c>
      <c r="K56" s="38"/>
      <c r="L56" s="38"/>
      <c r="M56" s="38"/>
      <c r="N56" s="38"/>
      <c r="O56" s="38"/>
      <c r="P56" s="38"/>
      <c r="Q56" s="10">
        <v>77740.639999999999</v>
      </c>
      <c r="R56" s="30">
        <v>77740.639999999999</v>
      </c>
    </row>
    <row r="57" spans="1:18" x14ac:dyDescent="0.2">
      <c r="A57" s="18"/>
      <c r="B57" s="22" t="s">
        <v>184</v>
      </c>
      <c r="C57" s="23"/>
      <c r="D57" s="23"/>
      <c r="E57" s="39"/>
      <c r="F57" s="40"/>
      <c r="G57" s="40"/>
      <c r="H57" s="40"/>
      <c r="I57" s="40"/>
      <c r="J57" s="40">
        <v>77740.639999999999</v>
      </c>
      <c r="K57" s="40"/>
      <c r="L57" s="40"/>
      <c r="M57" s="40"/>
      <c r="N57" s="40"/>
      <c r="O57" s="40"/>
      <c r="P57" s="40"/>
      <c r="Q57" s="24">
        <v>77740.639999999999</v>
      </c>
      <c r="R57" s="31">
        <v>77740.639999999999</v>
      </c>
    </row>
    <row r="58" spans="1:18" x14ac:dyDescent="0.2">
      <c r="A58" s="18"/>
      <c r="B58" s="19" t="s">
        <v>98</v>
      </c>
      <c r="C58" s="2" t="s">
        <v>37</v>
      </c>
      <c r="D58" s="4" t="s">
        <v>38</v>
      </c>
      <c r="E58" s="35"/>
      <c r="F58" s="36"/>
      <c r="G58" s="36"/>
      <c r="H58" s="36"/>
      <c r="I58" s="36"/>
      <c r="J58" s="36"/>
      <c r="K58" s="36">
        <v>2496</v>
      </c>
      <c r="L58" s="36">
        <v>-2496</v>
      </c>
      <c r="M58" s="36">
        <v>2496</v>
      </c>
      <c r="N58" s="36"/>
      <c r="O58" s="36"/>
      <c r="P58" s="36">
        <v>5500</v>
      </c>
      <c r="Q58" s="9">
        <v>7996</v>
      </c>
      <c r="R58" s="29">
        <v>7996</v>
      </c>
    </row>
    <row r="59" spans="1:18" x14ac:dyDescent="0.2">
      <c r="A59" s="18"/>
      <c r="B59" s="20"/>
      <c r="C59" s="7" t="s">
        <v>147</v>
      </c>
      <c r="D59" s="8"/>
      <c r="E59" s="37"/>
      <c r="F59" s="38"/>
      <c r="G59" s="38"/>
      <c r="H59" s="38"/>
      <c r="I59" s="38"/>
      <c r="J59" s="38"/>
      <c r="K59" s="38">
        <v>2496</v>
      </c>
      <c r="L59" s="38">
        <v>-2496</v>
      </c>
      <c r="M59" s="38">
        <v>2496</v>
      </c>
      <c r="N59" s="38"/>
      <c r="O59" s="38"/>
      <c r="P59" s="38">
        <v>5500</v>
      </c>
      <c r="Q59" s="10">
        <v>7996</v>
      </c>
      <c r="R59" s="30">
        <v>7996</v>
      </c>
    </row>
    <row r="60" spans="1:18" x14ac:dyDescent="0.2">
      <c r="A60" s="18"/>
      <c r="B60" s="22" t="s">
        <v>187</v>
      </c>
      <c r="C60" s="23"/>
      <c r="D60" s="23"/>
      <c r="E60" s="39"/>
      <c r="F60" s="40"/>
      <c r="G60" s="40"/>
      <c r="H60" s="40"/>
      <c r="I60" s="40"/>
      <c r="J60" s="40"/>
      <c r="K60" s="40">
        <v>2496</v>
      </c>
      <c r="L60" s="40">
        <v>-2496</v>
      </c>
      <c r="M60" s="40">
        <v>2496</v>
      </c>
      <c r="N60" s="40"/>
      <c r="O60" s="40"/>
      <c r="P60" s="40">
        <v>5500</v>
      </c>
      <c r="Q60" s="24">
        <v>7996</v>
      </c>
      <c r="R60" s="31">
        <v>7996</v>
      </c>
    </row>
    <row r="61" spans="1:18" x14ac:dyDescent="0.2">
      <c r="A61" s="18"/>
      <c r="B61" s="19" t="s">
        <v>43</v>
      </c>
      <c r="C61" s="2" t="s">
        <v>11</v>
      </c>
      <c r="D61" s="4" t="s">
        <v>12</v>
      </c>
      <c r="E61" s="35"/>
      <c r="F61" s="36"/>
      <c r="G61" s="36"/>
      <c r="H61" s="36">
        <v>830.46</v>
      </c>
      <c r="I61" s="36"/>
      <c r="J61" s="36"/>
      <c r="K61" s="36"/>
      <c r="L61" s="36"/>
      <c r="M61" s="36"/>
      <c r="N61" s="36"/>
      <c r="O61" s="36"/>
      <c r="P61" s="36"/>
      <c r="Q61" s="9">
        <v>830.46</v>
      </c>
      <c r="R61" s="29">
        <v>830.46</v>
      </c>
    </row>
    <row r="62" spans="1:18" x14ac:dyDescent="0.2">
      <c r="A62" s="18"/>
      <c r="B62" s="20"/>
      <c r="C62" s="7" t="s">
        <v>18</v>
      </c>
      <c r="D62" s="8"/>
      <c r="E62" s="37"/>
      <c r="F62" s="38"/>
      <c r="G62" s="38"/>
      <c r="H62" s="38">
        <v>830.46</v>
      </c>
      <c r="I62" s="38"/>
      <c r="J62" s="38"/>
      <c r="K62" s="38"/>
      <c r="L62" s="38"/>
      <c r="M62" s="38"/>
      <c r="N62" s="38"/>
      <c r="O62" s="38"/>
      <c r="P62" s="38"/>
      <c r="Q62" s="10">
        <v>830.46</v>
      </c>
      <c r="R62" s="30">
        <v>830.46</v>
      </c>
    </row>
    <row r="63" spans="1:18" x14ac:dyDescent="0.2">
      <c r="A63" s="18"/>
      <c r="B63" s="22" t="s">
        <v>156</v>
      </c>
      <c r="C63" s="23"/>
      <c r="D63" s="23"/>
      <c r="E63" s="39"/>
      <c r="F63" s="40"/>
      <c r="G63" s="40"/>
      <c r="H63" s="40">
        <v>830.46</v>
      </c>
      <c r="I63" s="40"/>
      <c r="J63" s="40"/>
      <c r="K63" s="40"/>
      <c r="L63" s="40"/>
      <c r="M63" s="40"/>
      <c r="N63" s="40"/>
      <c r="O63" s="40"/>
      <c r="P63" s="40"/>
      <c r="Q63" s="24">
        <v>830.46</v>
      </c>
      <c r="R63" s="31">
        <v>830.46</v>
      </c>
    </row>
    <row r="64" spans="1:18" x14ac:dyDescent="0.2">
      <c r="A64" s="18"/>
      <c r="B64" s="19" t="s">
        <v>141</v>
      </c>
      <c r="C64" s="2" t="s">
        <v>37</v>
      </c>
      <c r="D64" s="4" t="s">
        <v>38</v>
      </c>
      <c r="E64" s="35">
        <v>6226.24</v>
      </c>
      <c r="F64" s="36">
        <v>16570.45</v>
      </c>
      <c r="G64" s="36"/>
      <c r="H64" s="36"/>
      <c r="I64" s="36">
        <v>29257.19</v>
      </c>
      <c r="J64" s="36">
        <v>5691.74</v>
      </c>
      <c r="K64" s="36">
        <v>6829.19</v>
      </c>
      <c r="L64" s="36"/>
      <c r="M64" s="36"/>
      <c r="N64" s="36"/>
      <c r="O64" s="36"/>
      <c r="P64" s="36"/>
      <c r="Q64" s="9">
        <v>64574.810000000005</v>
      </c>
      <c r="R64" s="29">
        <v>64574.810000000005</v>
      </c>
    </row>
    <row r="65" spans="1:18" x14ac:dyDescent="0.2">
      <c r="A65" s="18"/>
      <c r="B65" s="20"/>
      <c r="C65" s="7" t="s">
        <v>147</v>
      </c>
      <c r="D65" s="8"/>
      <c r="E65" s="37">
        <v>6226.24</v>
      </c>
      <c r="F65" s="38">
        <v>16570.45</v>
      </c>
      <c r="G65" s="38"/>
      <c r="H65" s="38"/>
      <c r="I65" s="38">
        <v>29257.19</v>
      </c>
      <c r="J65" s="38">
        <v>5691.74</v>
      </c>
      <c r="K65" s="38">
        <v>6829.19</v>
      </c>
      <c r="L65" s="38"/>
      <c r="M65" s="38"/>
      <c r="N65" s="38"/>
      <c r="O65" s="38"/>
      <c r="P65" s="38"/>
      <c r="Q65" s="10">
        <v>64574.810000000005</v>
      </c>
      <c r="R65" s="30">
        <v>64574.810000000005</v>
      </c>
    </row>
    <row r="66" spans="1:18" x14ac:dyDescent="0.2">
      <c r="A66" s="18"/>
      <c r="B66" s="22" t="s">
        <v>188</v>
      </c>
      <c r="C66" s="23"/>
      <c r="D66" s="23"/>
      <c r="E66" s="39">
        <v>6226.24</v>
      </c>
      <c r="F66" s="40">
        <v>16570.45</v>
      </c>
      <c r="G66" s="40"/>
      <c r="H66" s="40"/>
      <c r="I66" s="40">
        <v>29257.19</v>
      </c>
      <c r="J66" s="40">
        <v>5691.74</v>
      </c>
      <c r="K66" s="40">
        <v>6829.19</v>
      </c>
      <c r="L66" s="40"/>
      <c r="M66" s="40"/>
      <c r="N66" s="40"/>
      <c r="O66" s="40"/>
      <c r="P66" s="40"/>
      <c r="Q66" s="24">
        <v>64574.810000000005</v>
      </c>
      <c r="R66" s="31">
        <v>64574.810000000005</v>
      </c>
    </row>
    <row r="67" spans="1:18" x14ac:dyDescent="0.2">
      <c r="A67" s="18"/>
      <c r="B67" s="19" t="s">
        <v>86</v>
      </c>
      <c r="C67" s="2" t="s">
        <v>37</v>
      </c>
      <c r="D67" s="4" t="s">
        <v>38</v>
      </c>
      <c r="E67" s="35">
        <v>125.92</v>
      </c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9">
        <v>125.92</v>
      </c>
      <c r="R67" s="29">
        <v>125.92</v>
      </c>
    </row>
    <row r="68" spans="1:18" x14ac:dyDescent="0.2">
      <c r="A68" s="18"/>
      <c r="B68" s="20"/>
      <c r="C68" s="7" t="s">
        <v>147</v>
      </c>
      <c r="D68" s="8"/>
      <c r="E68" s="37">
        <v>125.92</v>
      </c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10">
        <v>125.92</v>
      </c>
      <c r="R68" s="30">
        <v>125.92</v>
      </c>
    </row>
    <row r="69" spans="1:18" x14ac:dyDescent="0.2">
      <c r="A69" s="18"/>
      <c r="B69" s="22" t="s">
        <v>189</v>
      </c>
      <c r="C69" s="23"/>
      <c r="D69" s="23"/>
      <c r="E69" s="39">
        <v>125.92</v>
      </c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24">
        <v>125.92</v>
      </c>
      <c r="R69" s="31">
        <v>125.92</v>
      </c>
    </row>
    <row r="70" spans="1:18" x14ac:dyDescent="0.2">
      <c r="A70" s="14" t="s">
        <v>191</v>
      </c>
      <c r="B70" s="15"/>
      <c r="C70" s="15"/>
      <c r="D70" s="15"/>
      <c r="E70" s="41">
        <v>355441.76</v>
      </c>
      <c r="F70" s="42">
        <v>18083.57</v>
      </c>
      <c r="G70" s="42"/>
      <c r="H70" s="42">
        <v>10194.36</v>
      </c>
      <c r="I70" s="42">
        <v>52071.57</v>
      </c>
      <c r="J70" s="42">
        <v>85614.46</v>
      </c>
      <c r="K70" s="42">
        <v>9325.1899999999987</v>
      </c>
      <c r="L70" s="42">
        <v>-2496</v>
      </c>
      <c r="M70" s="42">
        <v>2496</v>
      </c>
      <c r="N70" s="42"/>
      <c r="O70" s="42">
        <v>432.56</v>
      </c>
      <c r="P70" s="42">
        <v>5500</v>
      </c>
      <c r="Q70" s="21">
        <v>536663.47000000009</v>
      </c>
      <c r="R70" s="32">
        <v>536663.47000000009</v>
      </c>
    </row>
    <row r="71" spans="1:18" x14ac:dyDescent="0.2">
      <c r="A71" s="4"/>
      <c r="B71" s="4"/>
      <c r="C71" s="4"/>
      <c r="D71" s="4"/>
      <c r="E71" s="35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9"/>
      <c r="R71" s="29"/>
    </row>
    <row r="72" spans="1:18" x14ac:dyDescent="0.2">
      <c r="A72" s="17" t="s">
        <v>15</v>
      </c>
      <c r="B72" s="19" t="s">
        <v>56</v>
      </c>
      <c r="C72" s="2" t="s">
        <v>57</v>
      </c>
      <c r="D72" s="4" t="s">
        <v>58</v>
      </c>
      <c r="E72" s="35">
        <v>2531.42</v>
      </c>
      <c r="F72" s="36">
        <v>1171.76</v>
      </c>
      <c r="G72" s="36">
        <v>777.18000000000006</v>
      </c>
      <c r="H72" s="36">
        <v>951.26</v>
      </c>
      <c r="I72" s="36">
        <v>1082.1500000000001</v>
      </c>
      <c r="J72" s="36">
        <v>1370.44</v>
      </c>
      <c r="K72" s="36">
        <v>744.64</v>
      </c>
      <c r="L72" s="36">
        <v>803.74</v>
      </c>
      <c r="M72" s="36">
        <v>258.19000000000005</v>
      </c>
      <c r="N72" s="36">
        <v>791.51</v>
      </c>
      <c r="O72" s="36">
        <v>310.84000000000003</v>
      </c>
      <c r="P72" s="36">
        <v>1127.8699999999999</v>
      </c>
      <c r="Q72" s="9">
        <v>11921</v>
      </c>
      <c r="R72" s="29">
        <v>11921</v>
      </c>
    </row>
    <row r="73" spans="1:18" x14ac:dyDescent="0.2">
      <c r="A73" s="18"/>
      <c r="B73" s="20"/>
      <c r="C73" s="7" t="s">
        <v>192</v>
      </c>
      <c r="D73" s="8"/>
      <c r="E73" s="37">
        <v>2531.42</v>
      </c>
      <c r="F73" s="38">
        <v>1171.76</v>
      </c>
      <c r="G73" s="38">
        <v>777.18000000000006</v>
      </c>
      <c r="H73" s="38">
        <v>951.26</v>
      </c>
      <c r="I73" s="38">
        <v>1082.1500000000001</v>
      </c>
      <c r="J73" s="38">
        <v>1370.44</v>
      </c>
      <c r="K73" s="38">
        <v>744.64</v>
      </c>
      <c r="L73" s="38">
        <v>803.74</v>
      </c>
      <c r="M73" s="38">
        <v>258.19000000000005</v>
      </c>
      <c r="N73" s="38">
        <v>791.51</v>
      </c>
      <c r="O73" s="38">
        <v>310.84000000000003</v>
      </c>
      <c r="P73" s="38">
        <v>1127.8699999999999</v>
      </c>
      <c r="Q73" s="10">
        <v>11921</v>
      </c>
      <c r="R73" s="30">
        <v>11921</v>
      </c>
    </row>
    <row r="74" spans="1:18" x14ac:dyDescent="0.2">
      <c r="A74" s="18"/>
      <c r="B74" s="20"/>
      <c r="C74" s="2" t="s">
        <v>11</v>
      </c>
      <c r="D74" s="4" t="s">
        <v>12</v>
      </c>
      <c r="E74" s="35">
        <v>-341.31</v>
      </c>
      <c r="F74" s="36"/>
      <c r="G74" s="36"/>
      <c r="H74" s="36">
        <v>4.51</v>
      </c>
      <c r="I74" s="36">
        <v>6.44</v>
      </c>
      <c r="J74" s="36">
        <v>1.66</v>
      </c>
      <c r="K74" s="36"/>
      <c r="L74" s="36"/>
      <c r="M74" s="36"/>
      <c r="N74" s="36"/>
      <c r="O74" s="36"/>
      <c r="P74" s="36"/>
      <c r="Q74" s="9">
        <v>-328.7</v>
      </c>
      <c r="R74" s="29">
        <v>-328.7</v>
      </c>
    </row>
    <row r="75" spans="1:18" x14ac:dyDescent="0.2">
      <c r="A75" s="18"/>
      <c r="B75" s="20"/>
      <c r="C75" s="7" t="s">
        <v>18</v>
      </c>
      <c r="D75" s="8"/>
      <c r="E75" s="37">
        <v>-341.31</v>
      </c>
      <c r="F75" s="38"/>
      <c r="G75" s="38"/>
      <c r="H75" s="38">
        <v>4.51</v>
      </c>
      <c r="I75" s="38">
        <v>6.44</v>
      </c>
      <c r="J75" s="38">
        <v>1.66</v>
      </c>
      <c r="K75" s="38"/>
      <c r="L75" s="38"/>
      <c r="M75" s="38"/>
      <c r="N75" s="38"/>
      <c r="O75" s="38"/>
      <c r="P75" s="38"/>
      <c r="Q75" s="10">
        <v>-328.7</v>
      </c>
      <c r="R75" s="30">
        <v>-328.7</v>
      </c>
    </row>
    <row r="76" spans="1:18" x14ac:dyDescent="0.2">
      <c r="A76" s="18"/>
      <c r="B76" s="22" t="s">
        <v>193</v>
      </c>
      <c r="C76" s="23"/>
      <c r="D76" s="23"/>
      <c r="E76" s="39">
        <v>2190.11</v>
      </c>
      <c r="F76" s="40">
        <v>1171.76</v>
      </c>
      <c r="G76" s="40">
        <v>777.18000000000006</v>
      </c>
      <c r="H76" s="40">
        <v>955.77</v>
      </c>
      <c r="I76" s="40">
        <v>1088.5900000000001</v>
      </c>
      <c r="J76" s="40">
        <v>1372.1000000000001</v>
      </c>
      <c r="K76" s="40">
        <v>744.64</v>
      </c>
      <c r="L76" s="40">
        <v>803.74</v>
      </c>
      <c r="M76" s="40">
        <v>258.19000000000005</v>
      </c>
      <c r="N76" s="40">
        <v>791.51</v>
      </c>
      <c r="O76" s="40">
        <v>310.84000000000003</v>
      </c>
      <c r="P76" s="40">
        <v>1127.8699999999999</v>
      </c>
      <c r="Q76" s="24">
        <v>11592.3</v>
      </c>
      <c r="R76" s="31">
        <v>11592.3</v>
      </c>
    </row>
    <row r="77" spans="1:18" x14ac:dyDescent="0.2">
      <c r="A77" s="18"/>
      <c r="B77" s="19" t="s">
        <v>14</v>
      </c>
      <c r="C77" s="2" t="s">
        <v>11</v>
      </c>
      <c r="D77" s="4" t="s">
        <v>64</v>
      </c>
      <c r="E77" s="35">
        <v>74030.679999999993</v>
      </c>
      <c r="F77" s="36"/>
      <c r="G77" s="36"/>
      <c r="H77" s="36"/>
      <c r="I77" s="36">
        <v>5029</v>
      </c>
      <c r="J77" s="36">
        <v>8032.11</v>
      </c>
      <c r="K77" s="36"/>
      <c r="L77" s="36"/>
      <c r="M77" s="36"/>
      <c r="N77" s="36"/>
      <c r="O77" s="36"/>
      <c r="P77" s="36"/>
      <c r="Q77" s="9">
        <v>87091.79</v>
      </c>
      <c r="R77" s="29">
        <v>87091.79</v>
      </c>
    </row>
    <row r="78" spans="1:18" x14ac:dyDescent="0.2">
      <c r="A78" s="18"/>
      <c r="B78" s="20"/>
      <c r="C78" s="3"/>
      <c r="D78" s="6" t="s">
        <v>12</v>
      </c>
      <c r="E78" s="52">
        <v>357.87</v>
      </c>
      <c r="F78" s="53">
        <v>4410.09</v>
      </c>
      <c r="G78" s="53">
        <v>758.09999999999991</v>
      </c>
      <c r="H78" s="53">
        <v>2139.1099999999997</v>
      </c>
      <c r="I78" s="53">
        <v>3713.04</v>
      </c>
      <c r="J78" s="53">
        <v>5920.2800000000007</v>
      </c>
      <c r="K78" s="53">
        <v>1585.7</v>
      </c>
      <c r="L78" s="53">
        <v>-82.43</v>
      </c>
      <c r="M78" s="53">
        <v>376.03</v>
      </c>
      <c r="N78" s="53">
        <v>44.2</v>
      </c>
      <c r="O78" s="53">
        <v>35.769999999999996</v>
      </c>
      <c r="P78" s="53">
        <v>557.1099999999999</v>
      </c>
      <c r="Q78" s="11">
        <v>19814.87</v>
      </c>
      <c r="R78" s="51">
        <v>19814.87</v>
      </c>
    </row>
    <row r="79" spans="1:18" x14ac:dyDescent="0.2">
      <c r="A79" s="18"/>
      <c r="B79" s="20"/>
      <c r="C79" s="7" t="s">
        <v>18</v>
      </c>
      <c r="D79" s="8"/>
      <c r="E79" s="37">
        <v>74388.549999999988</v>
      </c>
      <c r="F79" s="38">
        <v>4410.09</v>
      </c>
      <c r="G79" s="38">
        <v>758.09999999999991</v>
      </c>
      <c r="H79" s="38">
        <v>2139.1099999999997</v>
      </c>
      <c r="I79" s="38">
        <v>8742.0400000000009</v>
      </c>
      <c r="J79" s="38">
        <v>13952.39</v>
      </c>
      <c r="K79" s="38">
        <v>1585.7</v>
      </c>
      <c r="L79" s="38">
        <v>-82.43</v>
      </c>
      <c r="M79" s="38">
        <v>376.03</v>
      </c>
      <c r="N79" s="38">
        <v>44.2</v>
      </c>
      <c r="O79" s="38">
        <v>35.769999999999996</v>
      </c>
      <c r="P79" s="38">
        <v>557.1099999999999</v>
      </c>
      <c r="Q79" s="10">
        <v>106906.65999999999</v>
      </c>
      <c r="R79" s="30">
        <v>106906.65999999999</v>
      </c>
    </row>
    <row r="80" spans="1:18" x14ac:dyDescent="0.2">
      <c r="A80" s="18"/>
      <c r="B80" s="22" t="s">
        <v>20</v>
      </c>
      <c r="C80" s="23"/>
      <c r="D80" s="23"/>
      <c r="E80" s="39">
        <v>74388.549999999988</v>
      </c>
      <c r="F80" s="40">
        <v>4410.09</v>
      </c>
      <c r="G80" s="40">
        <v>758.09999999999991</v>
      </c>
      <c r="H80" s="40">
        <v>2139.1099999999997</v>
      </c>
      <c r="I80" s="40">
        <v>8742.0400000000009</v>
      </c>
      <c r="J80" s="40">
        <v>13952.39</v>
      </c>
      <c r="K80" s="40">
        <v>1585.7</v>
      </c>
      <c r="L80" s="40">
        <v>-82.43</v>
      </c>
      <c r="M80" s="40">
        <v>376.03</v>
      </c>
      <c r="N80" s="40">
        <v>44.2</v>
      </c>
      <c r="O80" s="40">
        <v>35.769999999999996</v>
      </c>
      <c r="P80" s="40">
        <v>557.1099999999999</v>
      </c>
      <c r="Q80" s="24">
        <v>106906.65999999999</v>
      </c>
      <c r="R80" s="31">
        <v>106906.65999999999</v>
      </c>
    </row>
    <row r="81" spans="1:19" x14ac:dyDescent="0.2">
      <c r="A81" s="14" t="s">
        <v>22</v>
      </c>
      <c r="B81" s="15"/>
      <c r="C81" s="15"/>
      <c r="D81" s="15"/>
      <c r="E81" s="41">
        <v>76578.659999999989</v>
      </c>
      <c r="F81" s="42">
        <v>5581.85</v>
      </c>
      <c r="G81" s="42">
        <v>1535.28</v>
      </c>
      <c r="H81" s="42">
        <v>3094.8799999999997</v>
      </c>
      <c r="I81" s="42">
        <v>9830.630000000001</v>
      </c>
      <c r="J81" s="42">
        <v>15324.49</v>
      </c>
      <c r="K81" s="42">
        <v>2330.34</v>
      </c>
      <c r="L81" s="42">
        <v>721.31</v>
      </c>
      <c r="M81" s="42">
        <v>634.22</v>
      </c>
      <c r="N81" s="42">
        <v>835.71</v>
      </c>
      <c r="O81" s="42">
        <v>346.61</v>
      </c>
      <c r="P81" s="42">
        <v>1684.9799999999998</v>
      </c>
      <c r="Q81" s="21">
        <v>118498.95999999999</v>
      </c>
      <c r="R81" s="32">
        <v>118498.95999999999</v>
      </c>
    </row>
    <row r="82" spans="1:19" x14ac:dyDescent="0.2">
      <c r="A82" s="4"/>
      <c r="B82" s="4"/>
      <c r="C82" s="4"/>
      <c r="D82" s="4"/>
      <c r="E82" s="35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9"/>
      <c r="R82" s="29"/>
    </row>
    <row r="83" spans="1:19" x14ac:dyDescent="0.2">
      <c r="A83" s="17" t="s">
        <v>66</v>
      </c>
      <c r="B83" s="19" t="s">
        <v>67</v>
      </c>
      <c r="C83" s="2" t="s">
        <v>68</v>
      </c>
      <c r="D83" s="4" t="s">
        <v>92</v>
      </c>
      <c r="E83" s="35"/>
      <c r="F83" s="36"/>
      <c r="G83" s="36"/>
      <c r="H83" s="36">
        <v>50668.75</v>
      </c>
      <c r="I83" s="36"/>
      <c r="J83" s="36"/>
      <c r="K83" s="36"/>
      <c r="L83" s="36"/>
      <c r="M83" s="36"/>
      <c r="N83" s="36"/>
      <c r="O83" s="36"/>
      <c r="P83" s="36"/>
      <c r="Q83" s="9">
        <v>50668.75</v>
      </c>
      <c r="R83" s="29">
        <v>50668.75</v>
      </c>
    </row>
    <row r="84" spans="1:19" x14ac:dyDescent="0.2">
      <c r="A84" s="18"/>
      <c r="B84" s="20"/>
      <c r="C84" s="3"/>
      <c r="D84" s="6" t="s">
        <v>70</v>
      </c>
      <c r="E84" s="52">
        <v>24691.56</v>
      </c>
      <c r="F84" s="53">
        <v>729.56</v>
      </c>
      <c r="G84" s="53">
        <v>265.14</v>
      </c>
      <c r="H84" s="53">
        <v>738.26</v>
      </c>
      <c r="I84" s="53">
        <v>1817.34</v>
      </c>
      <c r="J84" s="53">
        <v>4371.32</v>
      </c>
      <c r="K84" s="53">
        <v>621.80999999999995</v>
      </c>
      <c r="L84" s="53">
        <v>97.59</v>
      </c>
      <c r="M84" s="53">
        <v>346.86</v>
      </c>
      <c r="N84" s="53">
        <v>65.78</v>
      </c>
      <c r="O84" s="53">
        <v>29.79</v>
      </c>
      <c r="P84" s="53">
        <v>159.26</v>
      </c>
      <c r="Q84" s="11">
        <v>33934.269999999997</v>
      </c>
      <c r="R84" s="51">
        <v>33934.269999999997</v>
      </c>
    </row>
    <row r="85" spans="1:19" x14ac:dyDescent="0.2">
      <c r="A85" s="18"/>
      <c r="B85" s="20"/>
      <c r="C85" s="3"/>
      <c r="D85" s="6" t="s">
        <v>71</v>
      </c>
      <c r="E85" s="52">
        <v>64.87</v>
      </c>
      <c r="F85" s="53">
        <v>11.02</v>
      </c>
      <c r="G85" s="53">
        <v>3.14</v>
      </c>
      <c r="H85" s="53">
        <v>5.7</v>
      </c>
      <c r="I85" s="53">
        <v>15.49</v>
      </c>
      <c r="J85" s="53">
        <v>22.28</v>
      </c>
      <c r="K85" s="53">
        <v>1.39</v>
      </c>
      <c r="L85" s="53">
        <v>21.21</v>
      </c>
      <c r="M85" s="53">
        <v>45.8</v>
      </c>
      <c r="N85" s="53">
        <v>2.14</v>
      </c>
      <c r="O85" s="53">
        <v>0.27</v>
      </c>
      <c r="P85" s="53">
        <v>0.78</v>
      </c>
      <c r="Q85" s="11">
        <v>194.08999999999997</v>
      </c>
      <c r="R85" s="51">
        <v>194.08999999999997</v>
      </c>
    </row>
    <row r="86" spans="1:19" x14ac:dyDescent="0.2">
      <c r="A86" s="18"/>
      <c r="B86" s="20"/>
      <c r="C86" s="3"/>
      <c r="D86" s="6" t="s">
        <v>89</v>
      </c>
      <c r="E86" s="52"/>
      <c r="F86" s="53"/>
      <c r="G86" s="53">
        <v>36.72</v>
      </c>
      <c r="H86" s="53">
        <v>29.06</v>
      </c>
      <c r="I86" s="53">
        <v>105.55</v>
      </c>
      <c r="J86" s="53">
        <v>256.08</v>
      </c>
      <c r="K86" s="53">
        <v>22.93</v>
      </c>
      <c r="L86" s="53">
        <v>6.01</v>
      </c>
      <c r="M86" s="53">
        <v>10.19</v>
      </c>
      <c r="N86" s="53">
        <v>3.67</v>
      </c>
      <c r="O86" s="53">
        <v>0.72</v>
      </c>
      <c r="P86" s="53">
        <v>9.33</v>
      </c>
      <c r="Q86" s="11">
        <v>480.26</v>
      </c>
      <c r="R86" s="51">
        <v>480.26</v>
      </c>
    </row>
    <row r="87" spans="1:19" x14ac:dyDescent="0.2">
      <c r="A87" s="18"/>
      <c r="B87" s="20"/>
      <c r="C87" s="3"/>
      <c r="D87" s="6" t="s">
        <v>72</v>
      </c>
      <c r="E87" s="52">
        <v>1522.34</v>
      </c>
      <c r="F87" s="53">
        <v>5553.55</v>
      </c>
      <c r="G87" s="53">
        <v>954.41</v>
      </c>
      <c r="H87" s="53">
        <v>2851.51</v>
      </c>
      <c r="I87" s="53">
        <v>832.59</v>
      </c>
      <c r="J87" s="53">
        <v>1632.15</v>
      </c>
      <c r="K87" s="53">
        <v>784.85</v>
      </c>
      <c r="L87" s="53">
        <v>2924.31</v>
      </c>
      <c r="M87" s="53">
        <v>2504.12</v>
      </c>
      <c r="N87" s="53">
        <v>1162.79</v>
      </c>
      <c r="O87" s="53">
        <v>231.47</v>
      </c>
      <c r="P87" s="53">
        <v>411.8</v>
      </c>
      <c r="Q87" s="11">
        <v>21365.890000000003</v>
      </c>
      <c r="R87" s="51">
        <v>21365.890000000003</v>
      </c>
    </row>
    <row r="88" spans="1:19" x14ac:dyDescent="0.2">
      <c r="A88" s="18"/>
      <c r="B88" s="20"/>
      <c r="C88" s="7" t="s">
        <v>194</v>
      </c>
      <c r="D88" s="8"/>
      <c r="E88" s="37">
        <v>26278.77</v>
      </c>
      <c r="F88" s="38">
        <v>6294.13</v>
      </c>
      <c r="G88" s="38">
        <v>1259.4099999999999</v>
      </c>
      <c r="H88" s="38">
        <v>54293.279999999999</v>
      </c>
      <c r="I88" s="38">
        <v>2770.97</v>
      </c>
      <c r="J88" s="38">
        <v>6281.83</v>
      </c>
      <c r="K88" s="38">
        <v>1430.98</v>
      </c>
      <c r="L88" s="38">
        <v>3049.12</v>
      </c>
      <c r="M88" s="38">
        <v>2906.97</v>
      </c>
      <c r="N88" s="38">
        <v>1234.3799999999999</v>
      </c>
      <c r="O88" s="38">
        <v>262.25</v>
      </c>
      <c r="P88" s="38">
        <v>581.17000000000007</v>
      </c>
      <c r="Q88" s="10">
        <v>106643.25999999998</v>
      </c>
      <c r="R88" s="30">
        <v>106643.25999999998</v>
      </c>
    </row>
    <row r="89" spans="1:19" x14ac:dyDescent="0.2">
      <c r="A89" s="18"/>
      <c r="B89" s="22" t="s">
        <v>195</v>
      </c>
      <c r="C89" s="23"/>
      <c r="D89" s="23"/>
      <c r="E89" s="39">
        <v>26278.77</v>
      </c>
      <c r="F89" s="40">
        <v>6294.13</v>
      </c>
      <c r="G89" s="40">
        <v>1259.4099999999999</v>
      </c>
      <c r="H89" s="40">
        <v>54293.279999999999</v>
      </c>
      <c r="I89" s="40">
        <v>2770.97</v>
      </c>
      <c r="J89" s="40">
        <v>6281.83</v>
      </c>
      <c r="K89" s="40">
        <v>1430.98</v>
      </c>
      <c r="L89" s="40">
        <v>3049.12</v>
      </c>
      <c r="M89" s="40">
        <v>2906.97</v>
      </c>
      <c r="N89" s="40">
        <v>1234.3799999999999</v>
      </c>
      <c r="O89" s="40">
        <v>262.25</v>
      </c>
      <c r="P89" s="40">
        <v>581.17000000000007</v>
      </c>
      <c r="Q89" s="24">
        <v>106643.25999999998</v>
      </c>
      <c r="R89" s="31">
        <v>106643.25999999998</v>
      </c>
    </row>
    <row r="90" spans="1:19" x14ac:dyDescent="0.2">
      <c r="A90" s="14" t="s">
        <v>196</v>
      </c>
      <c r="B90" s="15"/>
      <c r="C90" s="15"/>
      <c r="D90" s="15"/>
      <c r="E90" s="41">
        <v>26278.77</v>
      </c>
      <c r="F90" s="42">
        <v>6294.13</v>
      </c>
      <c r="G90" s="42">
        <v>1259.4099999999999</v>
      </c>
      <c r="H90" s="42">
        <v>54293.279999999999</v>
      </c>
      <c r="I90" s="42">
        <v>2770.97</v>
      </c>
      <c r="J90" s="42">
        <v>6281.83</v>
      </c>
      <c r="K90" s="42">
        <v>1430.98</v>
      </c>
      <c r="L90" s="42">
        <v>3049.12</v>
      </c>
      <c r="M90" s="42">
        <v>2906.97</v>
      </c>
      <c r="N90" s="42">
        <v>1234.3799999999999</v>
      </c>
      <c r="O90" s="42">
        <v>262.25</v>
      </c>
      <c r="P90" s="42">
        <v>581.17000000000007</v>
      </c>
      <c r="Q90" s="21">
        <v>106643.25999999998</v>
      </c>
      <c r="R90" s="32">
        <v>106643.25999999998</v>
      </c>
    </row>
    <row r="91" spans="1:19" ht="13.5" thickBot="1" x14ac:dyDescent="0.25">
      <c r="A91" s="4"/>
      <c r="B91" s="4"/>
      <c r="C91" s="4"/>
      <c r="D91" s="4"/>
      <c r="E91" s="35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9"/>
      <c r="R91" s="29"/>
    </row>
    <row r="92" spans="1:19" ht="13.5" thickBot="1" x14ac:dyDescent="0.25">
      <c r="A92" s="25" t="s">
        <v>17</v>
      </c>
      <c r="B92" s="26"/>
      <c r="C92" s="26"/>
      <c r="D92" s="26"/>
      <c r="E92" s="43">
        <v>166902.53000000006</v>
      </c>
      <c r="F92" s="44">
        <v>34558.53</v>
      </c>
      <c r="G92" s="44">
        <v>6113.13</v>
      </c>
      <c r="H92" s="44">
        <v>68497.079999999987</v>
      </c>
      <c r="I92" s="44">
        <v>66018.06</v>
      </c>
      <c r="J92" s="44">
        <v>108005.71</v>
      </c>
      <c r="K92" s="44">
        <v>13319.15</v>
      </c>
      <c r="L92" s="44">
        <v>5509.77</v>
      </c>
      <c r="M92" s="44">
        <v>10202.559999999998</v>
      </c>
      <c r="N92" s="44">
        <v>3015</v>
      </c>
      <c r="O92" s="44">
        <v>1041.46</v>
      </c>
      <c r="P92" s="44">
        <v>14220.06</v>
      </c>
      <c r="Q92" s="27">
        <v>497403.0400000001</v>
      </c>
      <c r="R92" s="33">
        <v>497403.0400000001</v>
      </c>
    </row>
    <row r="96" spans="1:19" x14ac:dyDescent="0.2">
      <c r="S96" s="6"/>
    </row>
    <row r="97" spans="19:19" x14ac:dyDescent="0.2">
      <c r="S97" s="6"/>
    </row>
    <row r="98" spans="19:19" x14ac:dyDescent="0.2">
      <c r="S98" s="6"/>
    </row>
    <row r="99" spans="19:19" x14ac:dyDescent="0.2">
      <c r="S99" s="6"/>
    </row>
    <row r="100" spans="19:19" x14ac:dyDescent="0.2">
      <c r="S100" s="6"/>
    </row>
  </sheetData>
  <pageMargins left="0.7" right="0.7" top="0.75" bottom="0.75" header="0.3" footer="0.3"/>
  <pageSetup scale="57" fitToHeight="2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B20" sqref="B20"/>
    </sheetView>
  </sheetViews>
  <sheetFormatPr defaultRowHeight="12.75" x14ac:dyDescent="0.2"/>
  <cols>
    <col min="1" max="1" width="17.85546875" customWidth="1"/>
    <col min="2" max="2" width="40.7109375" customWidth="1"/>
    <col min="3" max="3" width="25.7109375" customWidth="1"/>
    <col min="4" max="4" width="40.7109375" customWidth="1"/>
    <col min="5" max="7" width="8.5703125" bestFit="1" customWidth="1"/>
    <col min="8" max="9" width="5.85546875" bestFit="1" customWidth="1"/>
    <col min="10" max="11" width="4.42578125" bestFit="1" customWidth="1"/>
    <col min="12" max="13" width="3.7109375" bestFit="1" customWidth="1"/>
    <col min="14" max="14" width="5.85546875" bestFit="1" customWidth="1"/>
    <col min="15" max="15" width="10.85546875" bestFit="1" customWidth="1"/>
    <col min="16" max="16" width="12.42578125" bestFit="1" customWidth="1"/>
    <col min="17" max="19" width="8.85546875" style="108"/>
  </cols>
  <sheetData>
    <row r="1" spans="1:19" x14ac:dyDescent="0.2">
      <c r="A1" s="1" t="s">
        <v>435</v>
      </c>
      <c r="B1" s="1" t="s">
        <v>434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13"/>
      <c r="R1" s="113"/>
      <c r="S1" s="113"/>
    </row>
    <row r="2" spans="1:19" x14ac:dyDescent="0.2">
      <c r="A2" t="s">
        <v>461</v>
      </c>
      <c r="B2" t="s">
        <v>460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3" t="s">
        <v>16</v>
      </c>
      <c r="P6" s="151" t="s">
        <v>17</v>
      </c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12</v>
      </c>
      <c r="O7" s="16"/>
      <c r="P7" s="28"/>
    </row>
    <row r="8" spans="1:19" x14ac:dyDescent="0.2">
      <c r="A8" s="17" t="s">
        <v>9</v>
      </c>
      <c r="B8" s="19" t="s">
        <v>34</v>
      </c>
      <c r="C8" s="2" t="s">
        <v>35</v>
      </c>
      <c r="D8" s="4" t="s">
        <v>34</v>
      </c>
      <c r="E8" s="35">
        <v>-2.16</v>
      </c>
      <c r="F8" s="36">
        <v>0.11</v>
      </c>
      <c r="G8" s="36">
        <v>9.64</v>
      </c>
      <c r="H8" s="36"/>
      <c r="I8" s="36">
        <v>0.01</v>
      </c>
      <c r="J8" s="36">
        <v>-0.47</v>
      </c>
      <c r="K8" s="36">
        <v>-0.34</v>
      </c>
      <c r="L8" s="36">
        <v>0.01</v>
      </c>
      <c r="M8" s="36">
        <v>7.0000000000000007E-2</v>
      </c>
      <c r="N8" s="36"/>
      <c r="O8" s="9">
        <v>6.87</v>
      </c>
      <c r="P8" s="29">
        <v>6.87</v>
      </c>
    </row>
    <row r="9" spans="1:19" x14ac:dyDescent="0.2">
      <c r="A9" s="18"/>
      <c r="B9" s="20"/>
      <c r="C9" s="7" t="s">
        <v>145</v>
      </c>
      <c r="D9" s="8"/>
      <c r="E9" s="37">
        <v>-2.16</v>
      </c>
      <c r="F9" s="38">
        <v>0.11</v>
      </c>
      <c r="G9" s="38">
        <v>9.64</v>
      </c>
      <c r="H9" s="38"/>
      <c r="I9" s="38">
        <v>0.01</v>
      </c>
      <c r="J9" s="38">
        <v>-0.47</v>
      </c>
      <c r="K9" s="38">
        <v>-0.34</v>
      </c>
      <c r="L9" s="38">
        <v>0.01</v>
      </c>
      <c r="M9" s="38">
        <v>7.0000000000000007E-2</v>
      </c>
      <c r="N9" s="38"/>
      <c r="O9" s="10">
        <v>6.87</v>
      </c>
      <c r="P9" s="30">
        <v>6.87</v>
      </c>
    </row>
    <row r="10" spans="1:19" x14ac:dyDescent="0.2">
      <c r="A10" s="18"/>
      <c r="B10" s="22" t="s">
        <v>146</v>
      </c>
      <c r="C10" s="23"/>
      <c r="D10" s="23"/>
      <c r="E10" s="39">
        <v>-2.16</v>
      </c>
      <c r="F10" s="40">
        <v>0.11</v>
      </c>
      <c r="G10" s="40">
        <v>9.64</v>
      </c>
      <c r="H10" s="40"/>
      <c r="I10" s="40">
        <v>0.01</v>
      </c>
      <c r="J10" s="40">
        <v>-0.47</v>
      </c>
      <c r="K10" s="40">
        <v>-0.34</v>
      </c>
      <c r="L10" s="40">
        <v>0.01</v>
      </c>
      <c r="M10" s="40">
        <v>7.0000000000000007E-2</v>
      </c>
      <c r="N10" s="40"/>
      <c r="O10" s="24">
        <v>6.87</v>
      </c>
      <c r="P10" s="31">
        <v>6.87</v>
      </c>
    </row>
    <row r="11" spans="1:19" x14ac:dyDescent="0.2">
      <c r="A11" s="18"/>
      <c r="B11" s="19" t="s">
        <v>39</v>
      </c>
      <c r="C11" s="2" t="s">
        <v>11</v>
      </c>
      <c r="D11" s="4" t="s">
        <v>12</v>
      </c>
      <c r="E11" s="35">
        <v>1961.6600000000003</v>
      </c>
      <c r="F11" s="36"/>
      <c r="G11" s="36"/>
      <c r="H11" s="36"/>
      <c r="I11" s="36"/>
      <c r="J11" s="36"/>
      <c r="K11" s="36"/>
      <c r="L11" s="36"/>
      <c r="M11" s="36"/>
      <c r="N11" s="36"/>
      <c r="O11" s="9">
        <v>1961.6600000000003</v>
      </c>
      <c r="P11" s="29">
        <v>1961.6600000000003</v>
      </c>
    </row>
    <row r="12" spans="1:19" x14ac:dyDescent="0.2">
      <c r="A12" s="18"/>
      <c r="B12" s="20"/>
      <c r="C12" s="7" t="s">
        <v>18</v>
      </c>
      <c r="D12" s="8"/>
      <c r="E12" s="37">
        <v>1961.6600000000003</v>
      </c>
      <c r="F12" s="38"/>
      <c r="G12" s="38"/>
      <c r="H12" s="38"/>
      <c r="I12" s="38"/>
      <c r="J12" s="38"/>
      <c r="K12" s="38"/>
      <c r="L12" s="38"/>
      <c r="M12" s="38"/>
      <c r="N12" s="38"/>
      <c r="O12" s="10">
        <v>1961.6600000000003</v>
      </c>
      <c r="P12" s="30">
        <v>1961.6600000000003</v>
      </c>
    </row>
    <row r="13" spans="1:19" x14ac:dyDescent="0.2">
      <c r="A13" s="18"/>
      <c r="B13" s="22" t="s">
        <v>150</v>
      </c>
      <c r="C13" s="23"/>
      <c r="D13" s="23"/>
      <c r="E13" s="39">
        <v>1961.6600000000003</v>
      </c>
      <c r="F13" s="40"/>
      <c r="G13" s="40"/>
      <c r="H13" s="40"/>
      <c r="I13" s="40"/>
      <c r="J13" s="40"/>
      <c r="K13" s="40"/>
      <c r="L13" s="40"/>
      <c r="M13" s="40"/>
      <c r="N13" s="40"/>
      <c r="O13" s="24">
        <v>1961.6600000000003</v>
      </c>
      <c r="P13" s="31">
        <v>1961.6600000000003</v>
      </c>
    </row>
    <row r="14" spans="1:19" x14ac:dyDescent="0.2">
      <c r="A14" s="18"/>
      <c r="B14" s="19" t="s">
        <v>41</v>
      </c>
      <c r="C14" s="2" t="s">
        <v>37</v>
      </c>
      <c r="D14" s="4" t="s">
        <v>38</v>
      </c>
      <c r="E14" s="35">
        <v>4602.25</v>
      </c>
      <c r="F14" s="36">
        <v>2083.2200000000003</v>
      </c>
      <c r="G14" s="36"/>
      <c r="H14" s="36"/>
      <c r="I14" s="36"/>
      <c r="J14" s="36"/>
      <c r="K14" s="36"/>
      <c r="L14" s="36"/>
      <c r="M14" s="36"/>
      <c r="N14" s="36"/>
      <c r="O14" s="9">
        <v>6685.47</v>
      </c>
      <c r="P14" s="29">
        <v>6685.47</v>
      </c>
    </row>
    <row r="15" spans="1:19" x14ac:dyDescent="0.2">
      <c r="A15" s="18"/>
      <c r="B15" s="20"/>
      <c r="C15" s="7" t="s">
        <v>147</v>
      </c>
      <c r="D15" s="8"/>
      <c r="E15" s="37">
        <v>4602.25</v>
      </c>
      <c r="F15" s="38">
        <v>2083.2200000000003</v>
      </c>
      <c r="G15" s="38"/>
      <c r="H15" s="38"/>
      <c r="I15" s="38"/>
      <c r="J15" s="38"/>
      <c r="K15" s="38"/>
      <c r="L15" s="38"/>
      <c r="M15" s="38"/>
      <c r="N15" s="38"/>
      <c r="O15" s="10">
        <v>6685.47</v>
      </c>
      <c r="P15" s="30">
        <v>6685.47</v>
      </c>
    </row>
    <row r="16" spans="1:19" x14ac:dyDescent="0.2">
      <c r="A16" s="18"/>
      <c r="B16" s="22" t="s">
        <v>151</v>
      </c>
      <c r="C16" s="23"/>
      <c r="D16" s="23"/>
      <c r="E16" s="39">
        <v>4602.25</v>
      </c>
      <c r="F16" s="40">
        <v>2083.2200000000003</v>
      </c>
      <c r="G16" s="40"/>
      <c r="H16" s="40"/>
      <c r="I16" s="40"/>
      <c r="J16" s="40"/>
      <c r="K16" s="40"/>
      <c r="L16" s="40"/>
      <c r="M16" s="40"/>
      <c r="N16" s="40"/>
      <c r="O16" s="24">
        <v>6685.47</v>
      </c>
      <c r="P16" s="31">
        <v>6685.47</v>
      </c>
    </row>
    <row r="17" spans="1:16" x14ac:dyDescent="0.2">
      <c r="A17" s="18"/>
      <c r="B17" s="19" t="s">
        <v>14</v>
      </c>
      <c r="C17" s="2" t="s">
        <v>11</v>
      </c>
      <c r="D17" s="4" t="s">
        <v>12</v>
      </c>
      <c r="E17" s="35">
        <v>-2187.2700000000004</v>
      </c>
      <c r="F17" s="36">
        <v>-513.37</v>
      </c>
      <c r="G17" s="36">
        <v>342.22</v>
      </c>
      <c r="H17" s="36">
        <v>-5.69</v>
      </c>
      <c r="I17" s="36"/>
      <c r="J17" s="36"/>
      <c r="K17" s="36"/>
      <c r="L17" s="36"/>
      <c r="M17" s="36"/>
      <c r="N17" s="36"/>
      <c r="O17" s="9">
        <v>-2364.11</v>
      </c>
      <c r="P17" s="29">
        <v>-2364.11</v>
      </c>
    </row>
    <row r="18" spans="1:16" x14ac:dyDescent="0.2">
      <c r="A18" s="18"/>
      <c r="B18" s="20"/>
      <c r="C18" s="7" t="s">
        <v>18</v>
      </c>
      <c r="D18" s="8"/>
      <c r="E18" s="37">
        <v>-2187.2700000000004</v>
      </c>
      <c r="F18" s="38">
        <v>-513.37</v>
      </c>
      <c r="G18" s="38">
        <v>342.22</v>
      </c>
      <c r="H18" s="38">
        <v>-5.69</v>
      </c>
      <c r="I18" s="38"/>
      <c r="J18" s="38"/>
      <c r="K18" s="38"/>
      <c r="L18" s="38"/>
      <c r="M18" s="38"/>
      <c r="N18" s="38"/>
      <c r="O18" s="10">
        <v>-2364.11</v>
      </c>
      <c r="P18" s="30">
        <v>-2364.11</v>
      </c>
    </row>
    <row r="19" spans="1:16" x14ac:dyDescent="0.2">
      <c r="A19" s="18"/>
      <c r="B19" s="22" t="s">
        <v>20</v>
      </c>
      <c r="C19" s="23"/>
      <c r="D19" s="23"/>
      <c r="E19" s="39">
        <v>-2187.2700000000004</v>
      </c>
      <c r="F19" s="40">
        <v>-513.37</v>
      </c>
      <c r="G19" s="40">
        <v>342.22</v>
      </c>
      <c r="H19" s="40">
        <v>-5.69</v>
      </c>
      <c r="I19" s="40"/>
      <c r="J19" s="40"/>
      <c r="K19" s="40"/>
      <c r="L19" s="40"/>
      <c r="M19" s="40"/>
      <c r="N19" s="40"/>
      <c r="O19" s="24">
        <v>-2364.11</v>
      </c>
      <c r="P19" s="31">
        <v>-2364.11</v>
      </c>
    </row>
    <row r="20" spans="1:16" x14ac:dyDescent="0.2">
      <c r="A20" s="18"/>
      <c r="B20" s="19" t="s">
        <v>42</v>
      </c>
      <c r="C20" s="2" t="s">
        <v>42</v>
      </c>
      <c r="D20" s="4" t="s">
        <v>42</v>
      </c>
      <c r="E20" s="35"/>
      <c r="F20" s="36"/>
      <c r="G20" s="36"/>
      <c r="H20" s="36"/>
      <c r="I20" s="36">
        <v>271.08</v>
      </c>
      <c r="J20" s="36"/>
      <c r="K20" s="36"/>
      <c r="L20" s="36"/>
      <c r="M20" s="36"/>
      <c r="N20" s="36"/>
      <c r="O20" s="9">
        <v>271.08</v>
      </c>
      <c r="P20" s="29">
        <v>271.08</v>
      </c>
    </row>
    <row r="21" spans="1:16" x14ac:dyDescent="0.2">
      <c r="A21" s="18"/>
      <c r="B21" s="20"/>
      <c r="C21" s="7" t="s">
        <v>154</v>
      </c>
      <c r="D21" s="8"/>
      <c r="E21" s="37"/>
      <c r="F21" s="38"/>
      <c r="G21" s="38"/>
      <c r="H21" s="38"/>
      <c r="I21" s="38">
        <v>271.08</v>
      </c>
      <c r="J21" s="38"/>
      <c r="K21" s="38"/>
      <c r="L21" s="38"/>
      <c r="M21" s="38"/>
      <c r="N21" s="38"/>
      <c r="O21" s="10">
        <v>271.08</v>
      </c>
      <c r="P21" s="30">
        <v>271.08</v>
      </c>
    </row>
    <row r="22" spans="1:16" x14ac:dyDescent="0.2">
      <c r="A22" s="18"/>
      <c r="B22" s="22" t="s">
        <v>154</v>
      </c>
      <c r="C22" s="23"/>
      <c r="D22" s="23"/>
      <c r="E22" s="39"/>
      <c r="F22" s="40"/>
      <c r="G22" s="40"/>
      <c r="H22" s="40"/>
      <c r="I22" s="40">
        <v>271.08</v>
      </c>
      <c r="J22" s="40"/>
      <c r="K22" s="40"/>
      <c r="L22" s="40"/>
      <c r="M22" s="40"/>
      <c r="N22" s="40"/>
      <c r="O22" s="24">
        <v>271.08</v>
      </c>
      <c r="P22" s="31">
        <v>271.08</v>
      </c>
    </row>
    <row r="23" spans="1:16" x14ac:dyDescent="0.2">
      <c r="A23" s="18"/>
      <c r="B23" s="19" t="s">
        <v>43</v>
      </c>
      <c r="C23" s="2" t="s">
        <v>11</v>
      </c>
      <c r="D23" s="4" t="s">
        <v>12</v>
      </c>
      <c r="E23" s="35">
        <v>135.32</v>
      </c>
      <c r="F23" s="36"/>
      <c r="G23" s="36"/>
      <c r="H23" s="36"/>
      <c r="I23" s="36"/>
      <c r="J23" s="36"/>
      <c r="K23" s="36"/>
      <c r="L23" s="36"/>
      <c r="M23" s="36"/>
      <c r="N23" s="36"/>
      <c r="O23" s="9">
        <v>135.32</v>
      </c>
      <c r="P23" s="29">
        <v>135.32</v>
      </c>
    </row>
    <row r="24" spans="1:16" x14ac:dyDescent="0.2">
      <c r="A24" s="18"/>
      <c r="B24" s="20"/>
      <c r="C24" s="7" t="s">
        <v>18</v>
      </c>
      <c r="D24" s="8"/>
      <c r="E24" s="37">
        <v>135.32</v>
      </c>
      <c r="F24" s="38"/>
      <c r="G24" s="38"/>
      <c r="H24" s="38"/>
      <c r="I24" s="38"/>
      <c r="J24" s="38"/>
      <c r="K24" s="38"/>
      <c r="L24" s="38"/>
      <c r="M24" s="38"/>
      <c r="N24" s="38"/>
      <c r="O24" s="10">
        <v>135.32</v>
      </c>
      <c r="P24" s="30">
        <v>135.32</v>
      </c>
    </row>
    <row r="25" spans="1:16" x14ac:dyDescent="0.2">
      <c r="A25" s="18"/>
      <c r="B25" s="22" t="s">
        <v>156</v>
      </c>
      <c r="C25" s="23"/>
      <c r="D25" s="23"/>
      <c r="E25" s="39">
        <v>135.32</v>
      </c>
      <c r="F25" s="40"/>
      <c r="G25" s="40"/>
      <c r="H25" s="40"/>
      <c r="I25" s="40"/>
      <c r="J25" s="40"/>
      <c r="K25" s="40"/>
      <c r="L25" s="40"/>
      <c r="M25" s="40"/>
      <c r="N25" s="40"/>
      <c r="O25" s="24">
        <v>135.32</v>
      </c>
      <c r="P25" s="31">
        <v>135.32</v>
      </c>
    </row>
    <row r="26" spans="1:16" x14ac:dyDescent="0.2">
      <c r="A26" s="135" t="s">
        <v>21</v>
      </c>
      <c r="B26" s="136"/>
      <c r="C26" s="136"/>
      <c r="D26" s="136"/>
      <c r="E26" s="138">
        <v>4509.7999999999993</v>
      </c>
      <c r="F26" s="139">
        <v>1569.9600000000005</v>
      </c>
      <c r="G26" s="139">
        <v>351.86</v>
      </c>
      <c r="H26" s="139">
        <v>-5.69</v>
      </c>
      <c r="I26" s="139">
        <v>271.08999999999997</v>
      </c>
      <c r="J26" s="139">
        <v>-0.47</v>
      </c>
      <c r="K26" s="139">
        <v>-0.34</v>
      </c>
      <c r="L26" s="139">
        <v>0.01</v>
      </c>
      <c r="M26" s="139">
        <v>7.0000000000000007E-2</v>
      </c>
      <c r="N26" s="139"/>
      <c r="O26" s="140">
        <v>6696.2899999999991</v>
      </c>
      <c r="P26" s="152">
        <v>6696.2899999999991</v>
      </c>
    </row>
    <row r="27" spans="1:16" x14ac:dyDescent="0.2">
      <c r="A27" s="4"/>
      <c r="B27" s="4"/>
      <c r="C27" s="4"/>
      <c r="D27" s="4"/>
      <c r="E27" s="35"/>
      <c r="F27" s="36"/>
      <c r="G27" s="36"/>
      <c r="H27" s="36"/>
      <c r="I27" s="36"/>
      <c r="J27" s="36"/>
      <c r="K27" s="36"/>
      <c r="L27" s="36"/>
      <c r="M27" s="36"/>
      <c r="N27" s="36"/>
      <c r="O27" s="9"/>
      <c r="P27" s="29"/>
    </row>
    <row r="28" spans="1:16" x14ac:dyDescent="0.2">
      <c r="A28" s="17" t="s">
        <v>54</v>
      </c>
      <c r="B28" s="19" t="s">
        <v>78</v>
      </c>
      <c r="C28" s="2" t="s">
        <v>37</v>
      </c>
      <c r="D28" s="4" t="s">
        <v>38</v>
      </c>
      <c r="E28" s="35">
        <v>3720</v>
      </c>
      <c r="F28" s="36">
        <v>12340</v>
      </c>
      <c r="G28" s="36">
        <v>10730.76</v>
      </c>
      <c r="H28" s="36">
        <v>502</v>
      </c>
      <c r="I28" s="36"/>
      <c r="J28" s="36"/>
      <c r="K28" s="36"/>
      <c r="L28" s="36"/>
      <c r="M28" s="36"/>
      <c r="N28" s="36"/>
      <c r="O28" s="9">
        <v>27292.760000000002</v>
      </c>
      <c r="P28" s="29">
        <v>27292.760000000002</v>
      </c>
    </row>
    <row r="29" spans="1:16" x14ac:dyDescent="0.2">
      <c r="A29" s="18"/>
      <c r="B29" s="20"/>
      <c r="C29" s="7" t="s">
        <v>147</v>
      </c>
      <c r="D29" s="8"/>
      <c r="E29" s="37">
        <v>3720</v>
      </c>
      <c r="F29" s="38">
        <v>12340</v>
      </c>
      <c r="G29" s="38">
        <v>10730.76</v>
      </c>
      <c r="H29" s="38">
        <v>502</v>
      </c>
      <c r="I29" s="38"/>
      <c r="J29" s="38"/>
      <c r="K29" s="38"/>
      <c r="L29" s="38"/>
      <c r="M29" s="38"/>
      <c r="N29" s="38"/>
      <c r="O29" s="10">
        <v>27292.760000000002</v>
      </c>
      <c r="P29" s="30">
        <v>27292.760000000002</v>
      </c>
    </row>
    <row r="30" spans="1:16" x14ac:dyDescent="0.2">
      <c r="A30" s="18"/>
      <c r="B30" s="22" t="s">
        <v>181</v>
      </c>
      <c r="C30" s="23"/>
      <c r="D30" s="23"/>
      <c r="E30" s="39">
        <v>3720</v>
      </c>
      <c r="F30" s="40">
        <v>12340</v>
      </c>
      <c r="G30" s="40">
        <v>10730.76</v>
      </c>
      <c r="H30" s="40">
        <v>502</v>
      </c>
      <c r="I30" s="40"/>
      <c r="J30" s="40"/>
      <c r="K30" s="40"/>
      <c r="L30" s="40"/>
      <c r="M30" s="40"/>
      <c r="N30" s="40"/>
      <c r="O30" s="24">
        <v>27292.760000000002</v>
      </c>
      <c r="P30" s="31">
        <v>27292.760000000002</v>
      </c>
    </row>
    <row r="31" spans="1:16" x14ac:dyDescent="0.2">
      <c r="A31" s="18"/>
      <c r="B31" s="19" t="s">
        <v>43</v>
      </c>
      <c r="C31" s="2" t="s">
        <v>11</v>
      </c>
      <c r="D31" s="4" t="s">
        <v>12</v>
      </c>
      <c r="E31" s="35">
        <v>2261.0599999999995</v>
      </c>
      <c r="F31" s="36">
        <v>179.55</v>
      </c>
      <c r="G31" s="36"/>
      <c r="H31" s="36"/>
      <c r="I31" s="36"/>
      <c r="J31" s="36"/>
      <c r="K31" s="36"/>
      <c r="L31" s="36"/>
      <c r="M31" s="36"/>
      <c r="N31" s="36">
        <v>172.9</v>
      </c>
      <c r="O31" s="9">
        <v>2613.5099999999998</v>
      </c>
      <c r="P31" s="29">
        <v>2613.5099999999998</v>
      </c>
    </row>
    <row r="32" spans="1:16" x14ac:dyDescent="0.2">
      <c r="A32" s="18"/>
      <c r="B32" s="20"/>
      <c r="C32" s="7" t="s">
        <v>18</v>
      </c>
      <c r="D32" s="8"/>
      <c r="E32" s="37">
        <v>2261.0599999999995</v>
      </c>
      <c r="F32" s="38">
        <v>179.55</v>
      </c>
      <c r="G32" s="38"/>
      <c r="H32" s="38"/>
      <c r="I32" s="38"/>
      <c r="J32" s="38"/>
      <c r="K32" s="38"/>
      <c r="L32" s="38"/>
      <c r="M32" s="38"/>
      <c r="N32" s="38">
        <v>172.9</v>
      </c>
      <c r="O32" s="10">
        <v>2613.5099999999998</v>
      </c>
      <c r="P32" s="30">
        <v>2613.5099999999998</v>
      </c>
    </row>
    <row r="33" spans="1:16" x14ac:dyDescent="0.2">
      <c r="A33" s="18"/>
      <c r="B33" s="22" t="s">
        <v>156</v>
      </c>
      <c r="C33" s="23"/>
      <c r="D33" s="23"/>
      <c r="E33" s="39">
        <v>2261.0599999999995</v>
      </c>
      <c r="F33" s="40">
        <v>179.55</v>
      </c>
      <c r="G33" s="40"/>
      <c r="H33" s="40"/>
      <c r="I33" s="40"/>
      <c r="J33" s="40"/>
      <c r="K33" s="40"/>
      <c r="L33" s="40"/>
      <c r="M33" s="40"/>
      <c r="N33" s="40">
        <v>172.9</v>
      </c>
      <c r="O33" s="24">
        <v>2613.5099999999998</v>
      </c>
      <c r="P33" s="31">
        <v>2613.5099999999998</v>
      </c>
    </row>
    <row r="34" spans="1:16" x14ac:dyDescent="0.2">
      <c r="A34" s="135" t="s">
        <v>191</v>
      </c>
      <c r="B34" s="136"/>
      <c r="C34" s="136"/>
      <c r="D34" s="136"/>
      <c r="E34" s="138">
        <v>5981.0599999999995</v>
      </c>
      <c r="F34" s="139">
        <v>12519.55</v>
      </c>
      <c r="G34" s="139">
        <v>10730.76</v>
      </c>
      <c r="H34" s="139">
        <v>502</v>
      </c>
      <c r="I34" s="139"/>
      <c r="J34" s="139"/>
      <c r="K34" s="139"/>
      <c r="L34" s="139"/>
      <c r="M34" s="139"/>
      <c r="N34" s="139">
        <v>172.9</v>
      </c>
      <c r="O34" s="140">
        <v>29906.27</v>
      </c>
      <c r="P34" s="152">
        <v>29906.27</v>
      </c>
    </row>
    <row r="35" spans="1:16" x14ac:dyDescent="0.2">
      <c r="A35" s="4"/>
      <c r="B35" s="4"/>
      <c r="C35" s="4"/>
      <c r="D35" s="4"/>
      <c r="E35" s="35"/>
      <c r="F35" s="36"/>
      <c r="G35" s="36"/>
      <c r="H35" s="36"/>
      <c r="I35" s="36"/>
      <c r="J35" s="36"/>
      <c r="K35" s="36"/>
      <c r="L35" s="36"/>
      <c r="M35" s="36"/>
      <c r="N35" s="36"/>
      <c r="O35" s="9"/>
      <c r="P35" s="29"/>
    </row>
    <row r="36" spans="1:16" x14ac:dyDescent="0.2">
      <c r="A36" s="17" t="s">
        <v>15</v>
      </c>
      <c r="B36" s="19" t="s">
        <v>56</v>
      </c>
      <c r="C36" s="2" t="s">
        <v>57</v>
      </c>
      <c r="D36" s="4" t="s">
        <v>58</v>
      </c>
      <c r="E36" s="35">
        <v>54.93</v>
      </c>
      <c r="F36" s="36">
        <v>95.19</v>
      </c>
      <c r="G36" s="36">
        <v>70.819999999999993</v>
      </c>
      <c r="H36" s="36">
        <v>3.31</v>
      </c>
      <c r="I36" s="36"/>
      <c r="J36" s="36"/>
      <c r="K36" s="36"/>
      <c r="L36" s="36"/>
      <c r="M36" s="36"/>
      <c r="N36" s="36"/>
      <c r="O36" s="9">
        <v>224.25</v>
      </c>
      <c r="P36" s="29">
        <v>224.25</v>
      </c>
    </row>
    <row r="37" spans="1:16" x14ac:dyDescent="0.2">
      <c r="A37" s="18"/>
      <c r="B37" s="20"/>
      <c r="C37" s="7" t="s">
        <v>192</v>
      </c>
      <c r="D37" s="8"/>
      <c r="E37" s="37">
        <v>54.93</v>
      </c>
      <c r="F37" s="38">
        <v>95.19</v>
      </c>
      <c r="G37" s="38">
        <v>70.819999999999993</v>
      </c>
      <c r="H37" s="38">
        <v>3.31</v>
      </c>
      <c r="I37" s="38"/>
      <c r="J37" s="38"/>
      <c r="K37" s="38"/>
      <c r="L37" s="38"/>
      <c r="M37" s="38"/>
      <c r="N37" s="38"/>
      <c r="O37" s="10">
        <v>224.25</v>
      </c>
      <c r="P37" s="30">
        <v>224.25</v>
      </c>
    </row>
    <row r="38" spans="1:16" x14ac:dyDescent="0.2">
      <c r="A38" s="18"/>
      <c r="B38" s="22" t="s">
        <v>193</v>
      </c>
      <c r="C38" s="23"/>
      <c r="D38" s="23"/>
      <c r="E38" s="39">
        <v>54.93</v>
      </c>
      <c r="F38" s="40">
        <v>95.19</v>
      </c>
      <c r="G38" s="40">
        <v>70.819999999999993</v>
      </c>
      <c r="H38" s="40">
        <v>3.31</v>
      </c>
      <c r="I38" s="40"/>
      <c r="J38" s="40"/>
      <c r="K38" s="40"/>
      <c r="L38" s="40"/>
      <c r="M38" s="40"/>
      <c r="N38" s="40"/>
      <c r="O38" s="24">
        <v>224.25</v>
      </c>
      <c r="P38" s="31">
        <v>224.25</v>
      </c>
    </row>
    <row r="39" spans="1:16" x14ac:dyDescent="0.2">
      <c r="A39" s="18"/>
      <c r="B39" s="19" t="s">
        <v>14</v>
      </c>
      <c r="C39" s="2" t="s">
        <v>11</v>
      </c>
      <c r="D39" s="4" t="s">
        <v>12</v>
      </c>
      <c r="E39" s="35">
        <v>2771.88</v>
      </c>
      <c r="F39" s="36">
        <v>2768.1400000000003</v>
      </c>
      <c r="G39" s="36">
        <v>1511.69</v>
      </c>
      <c r="H39" s="36">
        <v>76.63</v>
      </c>
      <c r="I39" s="36">
        <v>43.9</v>
      </c>
      <c r="J39" s="36"/>
      <c r="K39" s="36"/>
      <c r="L39" s="36"/>
      <c r="M39" s="36"/>
      <c r="N39" s="36">
        <v>79.419999999999987</v>
      </c>
      <c r="O39" s="9">
        <v>7251.6600000000008</v>
      </c>
      <c r="P39" s="29">
        <v>7251.6600000000008</v>
      </c>
    </row>
    <row r="40" spans="1:16" x14ac:dyDescent="0.2">
      <c r="A40" s="18"/>
      <c r="B40" s="20"/>
      <c r="C40" s="7" t="s">
        <v>18</v>
      </c>
      <c r="D40" s="8"/>
      <c r="E40" s="37">
        <v>2771.88</v>
      </c>
      <c r="F40" s="38">
        <v>2768.1400000000003</v>
      </c>
      <c r="G40" s="38">
        <v>1511.69</v>
      </c>
      <c r="H40" s="38">
        <v>76.63</v>
      </c>
      <c r="I40" s="38">
        <v>43.9</v>
      </c>
      <c r="J40" s="38"/>
      <c r="K40" s="38"/>
      <c r="L40" s="38"/>
      <c r="M40" s="38"/>
      <c r="N40" s="38">
        <v>79.419999999999987</v>
      </c>
      <c r="O40" s="10">
        <v>7251.6600000000008</v>
      </c>
      <c r="P40" s="30">
        <v>7251.6600000000008</v>
      </c>
    </row>
    <row r="41" spans="1:16" x14ac:dyDescent="0.2">
      <c r="A41" s="18"/>
      <c r="B41" s="22" t="s">
        <v>20</v>
      </c>
      <c r="C41" s="23"/>
      <c r="D41" s="23"/>
      <c r="E41" s="39">
        <v>2771.88</v>
      </c>
      <c r="F41" s="40">
        <v>2768.1400000000003</v>
      </c>
      <c r="G41" s="40">
        <v>1511.69</v>
      </c>
      <c r="H41" s="40">
        <v>76.63</v>
      </c>
      <c r="I41" s="40">
        <v>43.9</v>
      </c>
      <c r="J41" s="40"/>
      <c r="K41" s="40"/>
      <c r="L41" s="40"/>
      <c r="M41" s="40"/>
      <c r="N41" s="40">
        <v>79.419999999999987</v>
      </c>
      <c r="O41" s="24">
        <v>7251.6600000000008</v>
      </c>
      <c r="P41" s="31">
        <v>7251.6600000000008</v>
      </c>
    </row>
    <row r="42" spans="1:16" x14ac:dyDescent="0.2">
      <c r="A42" s="135" t="s">
        <v>22</v>
      </c>
      <c r="B42" s="136"/>
      <c r="C42" s="136"/>
      <c r="D42" s="136"/>
      <c r="E42" s="138">
        <v>2826.81</v>
      </c>
      <c r="F42" s="139">
        <v>2863.3300000000004</v>
      </c>
      <c r="G42" s="139">
        <v>1582.51</v>
      </c>
      <c r="H42" s="139">
        <v>79.94</v>
      </c>
      <c r="I42" s="139">
        <v>43.9</v>
      </c>
      <c r="J42" s="139"/>
      <c r="K42" s="139"/>
      <c r="L42" s="139"/>
      <c r="M42" s="139"/>
      <c r="N42" s="139">
        <v>79.419999999999987</v>
      </c>
      <c r="O42" s="140">
        <v>7475.9100000000008</v>
      </c>
      <c r="P42" s="152">
        <v>7475.9100000000008</v>
      </c>
    </row>
    <row r="43" spans="1:16" x14ac:dyDescent="0.2">
      <c r="A43" s="4"/>
      <c r="B43" s="4"/>
      <c r="C43" s="4"/>
      <c r="D43" s="4"/>
      <c r="E43" s="35"/>
      <c r="F43" s="36"/>
      <c r="G43" s="36"/>
      <c r="H43" s="36"/>
      <c r="I43" s="36"/>
      <c r="J43" s="36"/>
      <c r="K43" s="36"/>
      <c r="L43" s="36"/>
      <c r="M43" s="36"/>
      <c r="N43" s="36"/>
      <c r="O43" s="9"/>
      <c r="P43" s="29"/>
    </row>
    <row r="44" spans="1:16" x14ac:dyDescent="0.2">
      <c r="A44" s="17" t="s">
        <v>66</v>
      </c>
      <c r="B44" s="19" t="s">
        <v>67</v>
      </c>
      <c r="C44" s="2" t="s">
        <v>68</v>
      </c>
      <c r="D44" s="4" t="s">
        <v>70</v>
      </c>
      <c r="E44" s="35">
        <v>755.52</v>
      </c>
      <c r="F44" s="36">
        <v>437.59</v>
      </c>
      <c r="G44" s="36">
        <v>691.84</v>
      </c>
      <c r="H44" s="36">
        <v>29.95</v>
      </c>
      <c r="I44" s="36">
        <v>9.0500000000000007</v>
      </c>
      <c r="J44" s="36">
        <v>-0.02</v>
      </c>
      <c r="K44" s="36">
        <v>-0.02</v>
      </c>
      <c r="L44" s="36"/>
      <c r="M44" s="36"/>
      <c r="N44" s="36">
        <v>4.9400000000000004</v>
      </c>
      <c r="O44" s="9">
        <v>1928.85</v>
      </c>
      <c r="P44" s="29">
        <v>1928.85</v>
      </c>
    </row>
    <row r="45" spans="1:16" x14ac:dyDescent="0.2">
      <c r="A45" s="18"/>
      <c r="B45" s="20"/>
      <c r="C45" s="3"/>
      <c r="D45" s="6" t="s">
        <v>71</v>
      </c>
      <c r="E45" s="52">
        <v>6.35</v>
      </c>
      <c r="F45" s="53">
        <v>2.77</v>
      </c>
      <c r="G45" s="53">
        <v>2.56</v>
      </c>
      <c r="H45" s="53">
        <v>0.1</v>
      </c>
      <c r="I45" s="53">
        <v>0.47</v>
      </c>
      <c r="J45" s="53"/>
      <c r="K45" s="53"/>
      <c r="L45" s="53"/>
      <c r="M45" s="53"/>
      <c r="N45" s="53">
        <v>0.1</v>
      </c>
      <c r="O45" s="11">
        <v>12.35</v>
      </c>
      <c r="P45" s="51">
        <v>12.35</v>
      </c>
    </row>
    <row r="46" spans="1:16" x14ac:dyDescent="0.2">
      <c r="A46" s="18"/>
      <c r="B46" s="20"/>
      <c r="C46" s="3"/>
      <c r="D46" s="6" t="s">
        <v>89</v>
      </c>
      <c r="E46" s="52"/>
      <c r="F46" s="53"/>
      <c r="G46" s="53">
        <v>95.81</v>
      </c>
      <c r="H46" s="53">
        <v>1.18</v>
      </c>
      <c r="I46" s="53">
        <v>0.53</v>
      </c>
      <c r="J46" s="53"/>
      <c r="K46" s="53"/>
      <c r="L46" s="53"/>
      <c r="M46" s="53"/>
      <c r="N46" s="53">
        <v>0.28999999999999998</v>
      </c>
      <c r="O46" s="11">
        <v>97.810000000000016</v>
      </c>
      <c r="P46" s="51">
        <v>97.810000000000016</v>
      </c>
    </row>
    <row r="47" spans="1:16" x14ac:dyDescent="0.2">
      <c r="A47" s="18"/>
      <c r="B47" s="20"/>
      <c r="C47" s="3"/>
      <c r="D47" s="6" t="s">
        <v>72</v>
      </c>
      <c r="E47" s="52">
        <v>1325.46</v>
      </c>
      <c r="F47" s="53">
        <v>-433.27</v>
      </c>
      <c r="G47" s="53">
        <v>238.07</v>
      </c>
      <c r="H47" s="53">
        <v>-5.89</v>
      </c>
      <c r="I47" s="53"/>
      <c r="J47" s="53"/>
      <c r="K47" s="53"/>
      <c r="L47" s="53"/>
      <c r="M47" s="53"/>
      <c r="N47" s="53">
        <v>69.66</v>
      </c>
      <c r="O47" s="11">
        <v>1194.03</v>
      </c>
      <c r="P47" s="51">
        <v>1194.03</v>
      </c>
    </row>
    <row r="48" spans="1:16" x14ac:dyDescent="0.2">
      <c r="A48" s="18"/>
      <c r="B48" s="20"/>
      <c r="C48" s="7" t="s">
        <v>194</v>
      </c>
      <c r="D48" s="8"/>
      <c r="E48" s="37">
        <v>2087.33</v>
      </c>
      <c r="F48" s="38">
        <v>7.089999999999975</v>
      </c>
      <c r="G48" s="38">
        <v>1028.28</v>
      </c>
      <c r="H48" s="38">
        <v>25.34</v>
      </c>
      <c r="I48" s="38">
        <v>10.050000000000001</v>
      </c>
      <c r="J48" s="38">
        <v>-0.02</v>
      </c>
      <c r="K48" s="38">
        <v>-0.02</v>
      </c>
      <c r="L48" s="38"/>
      <c r="M48" s="38"/>
      <c r="N48" s="38">
        <v>74.989999999999995</v>
      </c>
      <c r="O48" s="10">
        <v>3233.04</v>
      </c>
      <c r="P48" s="30">
        <v>3233.04</v>
      </c>
    </row>
    <row r="49" spans="1:19" x14ac:dyDescent="0.2">
      <c r="A49" s="18"/>
      <c r="B49" s="22" t="s">
        <v>195</v>
      </c>
      <c r="C49" s="23"/>
      <c r="D49" s="23"/>
      <c r="E49" s="39">
        <v>2087.33</v>
      </c>
      <c r="F49" s="40">
        <v>7.089999999999975</v>
      </c>
      <c r="G49" s="40">
        <v>1028.28</v>
      </c>
      <c r="H49" s="40">
        <v>25.34</v>
      </c>
      <c r="I49" s="40">
        <v>10.050000000000001</v>
      </c>
      <c r="J49" s="40">
        <v>-0.02</v>
      </c>
      <c r="K49" s="40">
        <v>-0.02</v>
      </c>
      <c r="L49" s="40"/>
      <c r="M49" s="40"/>
      <c r="N49" s="40">
        <v>74.989999999999995</v>
      </c>
      <c r="O49" s="24">
        <v>3233.04</v>
      </c>
      <c r="P49" s="31">
        <v>3233.04</v>
      </c>
    </row>
    <row r="50" spans="1:19" x14ac:dyDescent="0.2">
      <c r="A50" s="135" t="s">
        <v>196</v>
      </c>
      <c r="B50" s="136"/>
      <c r="C50" s="136"/>
      <c r="D50" s="136"/>
      <c r="E50" s="138">
        <v>2087.33</v>
      </c>
      <c r="F50" s="139">
        <v>7.089999999999975</v>
      </c>
      <c r="G50" s="139">
        <v>1028.28</v>
      </c>
      <c r="H50" s="139">
        <v>25.34</v>
      </c>
      <c r="I50" s="139">
        <v>10.050000000000001</v>
      </c>
      <c r="J50" s="139">
        <v>-0.02</v>
      </c>
      <c r="K50" s="139">
        <v>-0.02</v>
      </c>
      <c r="L50" s="139"/>
      <c r="M50" s="139"/>
      <c r="N50" s="139">
        <v>74.989999999999995</v>
      </c>
      <c r="O50" s="140">
        <v>3233.04</v>
      </c>
      <c r="P50" s="152">
        <v>3233.04</v>
      </c>
    </row>
    <row r="51" spans="1:19" ht="13.5" thickBot="1" x14ac:dyDescent="0.25">
      <c r="A51" s="4"/>
      <c r="B51" s="4"/>
      <c r="C51" s="4"/>
      <c r="D51" s="4"/>
      <c r="E51" s="35"/>
      <c r="F51" s="36"/>
      <c r="G51" s="36"/>
      <c r="H51" s="36"/>
      <c r="I51" s="36"/>
      <c r="J51" s="36"/>
      <c r="K51" s="36"/>
      <c r="L51" s="36"/>
      <c r="M51" s="36"/>
      <c r="N51" s="36"/>
      <c r="O51" s="9"/>
      <c r="P51" s="29"/>
    </row>
    <row r="52" spans="1:19" ht="13.5" thickBot="1" x14ac:dyDescent="0.25">
      <c r="A52" s="142" t="s">
        <v>17</v>
      </c>
      <c r="B52" s="143"/>
      <c r="C52" s="143"/>
      <c r="D52" s="143"/>
      <c r="E52" s="144">
        <v>15405</v>
      </c>
      <c r="F52" s="145">
        <v>16959.93</v>
      </c>
      <c r="G52" s="145">
        <v>13693.41</v>
      </c>
      <c r="H52" s="145">
        <v>601.59</v>
      </c>
      <c r="I52" s="145">
        <v>325.03999999999996</v>
      </c>
      <c r="J52" s="145">
        <v>-0.49</v>
      </c>
      <c r="K52" s="145">
        <v>-0.36000000000000004</v>
      </c>
      <c r="L52" s="145">
        <v>0.01</v>
      </c>
      <c r="M52" s="145">
        <v>7.0000000000000007E-2</v>
      </c>
      <c r="N52" s="145">
        <v>327.31000000000006</v>
      </c>
      <c r="O52" s="146">
        <v>47311.51</v>
      </c>
      <c r="P52" s="153">
        <v>47311.51</v>
      </c>
    </row>
    <row r="56" spans="1:19" x14ac:dyDescent="0.2">
      <c r="Q56" s="57"/>
    </row>
    <row r="57" spans="1:19" x14ac:dyDescent="0.2">
      <c r="Q57" s="57"/>
      <c r="R57" s="57"/>
      <c r="S57" s="57"/>
    </row>
    <row r="58" spans="1:19" x14ac:dyDescent="0.2">
      <c r="Q58" s="57"/>
      <c r="R58" s="57"/>
      <c r="S58" s="57"/>
    </row>
    <row r="59" spans="1:19" x14ac:dyDescent="0.2">
      <c r="Q59" s="57"/>
      <c r="R59" s="57"/>
      <c r="S59" s="57"/>
    </row>
    <row r="60" spans="1:19" x14ac:dyDescent="0.2">
      <c r="Q60" s="57"/>
      <c r="R60" s="57"/>
      <c r="S60" s="57"/>
    </row>
  </sheetData>
  <pageMargins left="0.7" right="0.7" top="0.75" bottom="0.75" header="0.3" footer="0.3"/>
  <pageSetup scale="60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5"/>
  <sheetViews>
    <sheetView zoomScale="80" zoomScaleNormal="80" workbookViewId="0">
      <pane xSplit="4" ySplit="7" topLeftCell="E53" activePane="bottomRight" state="frozen"/>
      <selection pane="topRight" activeCell="E1" sqref="E1"/>
      <selection pane="bottomLeft" activeCell="A8" sqref="A8"/>
      <selection pane="bottomRight" activeCell="D36" sqref="D36"/>
    </sheetView>
  </sheetViews>
  <sheetFormatPr defaultRowHeight="12.75" x14ac:dyDescent="0.2"/>
  <cols>
    <col min="1" max="1" width="17" customWidth="1"/>
    <col min="2" max="2" width="24.140625" customWidth="1"/>
    <col min="3" max="3" width="17.28515625" customWidth="1"/>
    <col min="4" max="4" width="35.28515625" customWidth="1"/>
    <col min="5" max="5" width="9.5703125" bestFit="1" customWidth="1"/>
    <col min="6" max="8" width="8.5703125" bestFit="1" customWidth="1"/>
    <col min="9" max="11" width="7.42578125" bestFit="1" customWidth="1"/>
    <col min="12" max="12" width="8.5703125" bestFit="1" customWidth="1"/>
    <col min="13" max="13" width="8.140625" bestFit="1" customWidth="1"/>
    <col min="14" max="15" width="7.42578125" bestFit="1" customWidth="1"/>
    <col min="16" max="16" width="10.85546875" bestFit="1" customWidth="1"/>
    <col min="17" max="17" width="12.42578125" bestFit="1" customWidth="1"/>
  </cols>
  <sheetData>
    <row r="1" spans="1:19" x14ac:dyDescent="0.2">
      <c r="A1" s="1" t="s">
        <v>435</v>
      </c>
      <c r="B1" s="1" t="s">
        <v>434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459</v>
      </c>
      <c r="B2" t="s">
        <v>458</v>
      </c>
    </row>
    <row r="4" spans="1:19" x14ac:dyDescent="0.2"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3" t="s">
        <v>16</v>
      </c>
      <c r="Q6" s="151" t="s">
        <v>17</v>
      </c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11</v>
      </c>
      <c r="O7" s="34">
        <v>12</v>
      </c>
      <c r="P7" s="16"/>
      <c r="Q7" s="28"/>
      <c r="R7" s="62"/>
      <c r="S7" s="62"/>
    </row>
    <row r="8" spans="1:19" x14ac:dyDescent="0.2">
      <c r="A8" s="17" t="s">
        <v>9</v>
      </c>
      <c r="B8" s="19" t="s">
        <v>34</v>
      </c>
      <c r="C8" s="2" t="s">
        <v>35</v>
      </c>
      <c r="D8" s="4" t="s">
        <v>34</v>
      </c>
      <c r="E8" s="35">
        <v>-34.47</v>
      </c>
      <c r="F8" s="36">
        <v>0.83</v>
      </c>
      <c r="G8" s="36">
        <v>52.47</v>
      </c>
      <c r="H8" s="36">
        <v>-0.01</v>
      </c>
      <c r="I8" s="36">
        <v>7.0000000000000007E-2</v>
      </c>
      <c r="J8" s="36">
        <v>-2.76</v>
      </c>
      <c r="K8" s="36">
        <v>-1.99</v>
      </c>
      <c r="L8" s="36">
        <v>0.04</v>
      </c>
      <c r="M8" s="36">
        <v>0.41</v>
      </c>
      <c r="N8" s="36">
        <v>0.02</v>
      </c>
      <c r="O8" s="36"/>
      <c r="P8" s="9">
        <v>14.609999999999994</v>
      </c>
      <c r="Q8" s="29">
        <v>14.609999999999994</v>
      </c>
    </row>
    <row r="9" spans="1:19" x14ac:dyDescent="0.2">
      <c r="A9" s="18"/>
      <c r="B9" s="20"/>
      <c r="C9" s="7" t="s">
        <v>145</v>
      </c>
      <c r="D9" s="8"/>
      <c r="E9" s="37">
        <v>-34.47</v>
      </c>
      <c r="F9" s="38">
        <v>0.83</v>
      </c>
      <c r="G9" s="38">
        <v>52.47</v>
      </c>
      <c r="H9" s="38">
        <v>-0.01</v>
      </c>
      <c r="I9" s="38">
        <v>7.0000000000000007E-2</v>
      </c>
      <c r="J9" s="38">
        <v>-2.76</v>
      </c>
      <c r="K9" s="38">
        <v>-1.99</v>
      </c>
      <c r="L9" s="38">
        <v>0.04</v>
      </c>
      <c r="M9" s="38">
        <v>0.41</v>
      </c>
      <c r="N9" s="38">
        <v>0.02</v>
      </c>
      <c r="O9" s="38"/>
      <c r="P9" s="10">
        <v>14.609999999999994</v>
      </c>
      <c r="Q9" s="30">
        <v>14.609999999999994</v>
      </c>
    </row>
    <row r="10" spans="1:19" x14ac:dyDescent="0.2">
      <c r="A10" s="18"/>
      <c r="B10" s="22" t="s">
        <v>146</v>
      </c>
      <c r="C10" s="23"/>
      <c r="D10" s="23"/>
      <c r="E10" s="39">
        <v>-34.47</v>
      </c>
      <c r="F10" s="40">
        <v>0.83</v>
      </c>
      <c r="G10" s="40">
        <v>52.47</v>
      </c>
      <c r="H10" s="40">
        <v>-0.01</v>
      </c>
      <c r="I10" s="40">
        <v>7.0000000000000007E-2</v>
      </c>
      <c r="J10" s="40">
        <v>-2.76</v>
      </c>
      <c r="K10" s="40">
        <v>-1.99</v>
      </c>
      <c r="L10" s="40">
        <v>0.04</v>
      </c>
      <c r="M10" s="40">
        <v>0.41</v>
      </c>
      <c r="N10" s="40">
        <v>0.02</v>
      </c>
      <c r="O10" s="40"/>
      <c r="P10" s="24">
        <v>14.609999999999994</v>
      </c>
      <c r="Q10" s="31">
        <v>14.609999999999994</v>
      </c>
    </row>
    <row r="11" spans="1:19" x14ac:dyDescent="0.2">
      <c r="A11" s="18"/>
      <c r="B11" s="19" t="s">
        <v>457</v>
      </c>
      <c r="C11" s="2" t="s">
        <v>37</v>
      </c>
      <c r="D11" s="4" t="s">
        <v>38</v>
      </c>
      <c r="E11" s="35"/>
      <c r="F11" s="36"/>
      <c r="G11" s="36"/>
      <c r="H11" s="36"/>
      <c r="I11" s="36">
        <v>-180.44</v>
      </c>
      <c r="J11" s="36"/>
      <c r="K11" s="36"/>
      <c r="L11" s="36"/>
      <c r="M11" s="36"/>
      <c r="N11" s="36"/>
      <c r="O11" s="36"/>
      <c r="P11" s="9">
        <v>-180.44</v>
      </c>
      <c r="Q11" s="29">
        <v>-180.44</v>
      </c>
    </row>
    <row r="12" spans="1:19" x14ac:dyDescent="0.2">
      <c r="A12" s="18"/>
      <c r="B12" s="20"/>
      <c r="C12" s="7" t="s">
        <v>147</v>
      </c>
      <c r="D12" s="8"/>
      <c r="E12" s="37"/>
      <c r="F12" s="38"/>
      <c r="G12" s="38"/>
      <c r="H12" s="38"/>
      <c r="I12" s="38">
        <v>-180.44</v>
      </c>
      <c r="J12" s="38"/>
      <c r="K12" s="38"/>
      <c r="L12" s="38"/>
      <c r="M12" s="38"/>
      <c r="N12" s="38"/>
      <c r="O12" s="38"/>
      <c r="P12" s="10">
        <v>-180.44</v>
      </c>
      <c r="Q12" s="30">
        <v>-180.44</v>
      </c>
    </row>
    <row r="13" spans="1:19" x14ac:dyDescent="0.2">
      <c r="A13" s="18"/>
      <c r="B13" s="22" t="s">
        <v>456</v>
      </c>
      <c r="C13" s="23"/>
      <c r="D13" s="23"/>
      <c r="E13" s="39"/>
      <c r="F13" s="40"/>
      <c r="G13" s="40"/>
      <c r="H13" s="40"/>
      <c r="I13" s="40">
        <v>-180.44</v>
      </c>
      <c r="J13" s="40"/>
      <c r="K13" s="40"/>
      <c r="L13" s="40"/>
      <c r="M13" s="40"/>
      <c r="N13" s="40"/>
      <c r="O13" s="40"/>
      <c r="P13" s="24">
        <v>-180.44</v>
      </c>
      <c r="Q13" s="31">
        <v>-180.44</v>
      </c>
    </row>
    <row r="14" spans="1:19" x14ac:dyDescent="0.2">
      <c r="A14" s="18"/>
      <c r="B14" s="19" t="s">
        <v>39</v>
      </c>
      <c r="C14" s="2" t="s">
        <v>11</v>
      </c>
      <c r="D14" s="4" t="s">
        <v>12</v>
      </c>
      <c r="E14" s="35">
        <v>1765.71</v>
      </c>
      <c r="F14" s="36"/>
      <c r="G14" s="36"/>
      <c r="H14" s="36">
        <v>94.39</v>
      </c>
      <c r="I14" s="36">
        <v>339.56</v>
      </c>
      <c r="J14" s="36"/>
      <c r="K14" s="36"/>
      <c r="L14" s="36"/>
      <c r="M14" s="36"/>
      <c r="N14" s="36"/>
      <c r="O14" s="36"/>
      <c r="P14" s="9">
        <v>2199.6600000000003</v>
      </c>
      <c r="Q14" s="29">
        <v>2199.6600000000003</v>
      </c>
    </row>
    <row r="15" spans="1:19" x14ac:dyDescent="0.2">
      <c r="A15" s="18"/>
      <c r="B15" s="20"/>
      <c r="C15" s="7" t="s">
        <v>18</v>
      </c>
      <c r="D15" s="8"/>
      <c r="E15" s="37">
        <v>1765.71</v>
      </c>
      <c r="F15" s="38"/>
      <c r="G15" s="38"/>
      <c r="H15" s="38">
        <v>94.39</v>
      </c>
      <c r="I15" s="38">
        <v>339.56</v>
      </c>
      <c r="J15" s="38"/>
      <c r="K15" s="38"/>
      <c r="L15" s="38"/>
      <c r="M15" s="38"/>
      <c r="N15" s="38"/>
      <c r="O15" s="38"/>
      <c r="P15" s="10">
        <v>2199.6600000000003</v>
      </c>
      <c r="Q15" s="30">
        <v>2199.6600000000003</v>
      </c>
    </row>
    <row r="16" spans="1:19" x14ac:dyDescent="0.2">
      <c r="A16" s="18"/>
      <c r="B16" s="22" t="s">
        <v>150</v>
      </c>
      <c r="C16" s="23"/>
      <c r="D16" s="23"/>
      <c r="E16" s="39">
        <v>1765.71</v>
      </c>
      <c r="F16" s="40"/>
      <c r="G16" s="40"/>
      <c r="H16" s="40">
        <v>94.39</v>
      </c>
      <c r="I16" s="40">
        <v>339.56</v>
      </c>
      <c r="J16" s="40"/>
      <c r="K16" s="40"/>
      <c r="L16" s="40"/>
      <c r="M16" s="40"/>
      <c r="N16" s="40"/>
      <c r="O16" s="40"/>
      <c r="P16" s="24">
        <v>2199.6600000000003</v>
      </c>
      <c r="Q16" s="31">
        <v>2199.6600000000003</v>
      </c>
    </row>
    <row r="17" spans="1:17" x14ac:dyDescent="0.2">
      <c r="A17" s="18"/>
      <c r="B17" s="19" t="s">
        <v>41</v>
      </c>
      <c r="C17" s="2" t="s">
        <v>37</v>
      </c>
      <c r="D17" s="4" t="s">
        <v>38</v>
      </c>
      <c r="E17" s="35">
        <v>4602.25</v>
      </c>
      <c r="F17" s="36">
        <v>2082.2399999999998</v>
      </c>
      <c r="G17" s="36"/>
      <c r="H17" s="36">
        <v>6358</v>
      </c>
      <c r="I17" s="36"/>
      <c r="J17" s="36">
        <v>4240</v>
      </c>
      <c r="K17" s="36"/>
      <c r="L17" s="36"/>
      <c r="M17" s="36"/>
      <c r="N17" s="36"/>
      <c r="O17" s="36"/>
      <c r="P17" s="9">
        <v>17282.489999999998</v>
      </c>
      <c r="Q17" s="29">
        <v>17282.489999999998</v>
      </c>
    </row>
    <row r="18" spans="1:17" x14ac:dyDescent="0.2">
      <c r="A18" s="18"/>
      <c r="B18" s="20"/>
      <c r="C18" s="7" t="s">
        <v>147</v>
      </c>
      <c r="D18" s="8"/>
      <c r="E18" s="37">
        <v>4602.25</v>
      </c>
      <c r="F18" s="38">
        <v>2082.2399999999998</v>
      </c>
      <c r="G18" s="38"/>
      <c r="H18" s="38">
        <v>6358</v>
      </c>
      <c r="I18" s="38"/>
      <c r="J18" s="38">
        <v>4240</v>
      </c>
      <c r="K18" s="38"/>
      <c r="L18" s="38"/>
      <c r="M18" s="38"/>
      <c r="N18" s="38"/>
      <c r="O18" s="38"/>
      <c r="P18" s="10">
        <v>17282.489999999998</v>
      </c>
      <c r="Q18" s="30">
        <v>17282.489999999998</v>
      </c>
    </row>
    <row r="19" spans="1:17" x14ac:dyDescent="0.2">
      <c r="A19" s="18"/>
      <c r="B19" s="22" t="s">
        <v>151</v>
      </c>
      <c r="C19" s="23"/>
      <c r="D19" s="23"/>
      <c r="E19" s="39">
        <v>4602.25</v>
      </c>
      <c r="F19" s="40">
        <v>2082.2399999999998</v>
      </c>
      <c r="G19" s="40"/>
      <c r="H19" s="40">
        <v>6358</v>
      </c>
      <c r="I19" s="40"/>
      <c r="J19" s="40">
        <v>4240</v>
      </c>
      <c r="K19" s="40"/>
      <c r="L19" s="40"/>
      <c r="M19" s="40"/>
      <c r="N19" s="40"/>
      <c r="O19" s="40"/>
      <c r="P19" s="24">
        <v>17282.489999999998</v>
      </c>
      <c r="Q19" s="31">
        <v>17282.489999999998</v>
      </c>
    </row>
    <row r="20" spans="1:17" x14ac:dyDescent="0.2">
      <c r="A20" s="18"/>
      <c r="B20" s="19" t="s">
        <v>14</v>
      </c>
      <c r="C20" s="2" t="s">
        <v>11</v>
      </c>
      <c r="D20" s="4" t="s">
        <v>12</v>
      </c>
      <c r="E20" s="35">
        <v>-1254.1200000000001</v>
      </c>
      <c r="F20" s="36">
        <v>-670.86999999999989</v>
      </c>
      <c r="G20" s="36">
        <v>503.91</v>
      </c>
      <c r="H20" s="36">
        <v>27.23</v>
      </c>
      <c r="I20" s="36">
        <v>-27.23</v>
      </c>
      <c r="J20" s="36">
        <v>274.19</v>
      </c>
      <c r="K20" s="36">
        <v>118.38</v>
      </c>
      <c r="L20" s="36">
        <v>2121.96</v>
      </c>
      <c r="M20" s="36">
        <v>-2240.34</v>
      </c>
      <c r="N20" s="36"/>
      <c r="O20" s="36"/>
      <c r="P20" s="9">
        <v>-1146.8899999999999</v>
      </c>
      <c r="Q20" s="29">
        <v>-1146.8899999999999</v>
      </c>
    </row>
    <row r="21" spans="1:17" x14ac:dyDescent="0.2">
      <c r="A21" s="18"/>
      <c r="B21" s="20"/>
      <c r="C21" s="7" t="s">
        <v>18</v>
      </c>
      <c r="D21" s="8"/>
      <c r="E21" s="37">
        <v>-1254.1200000000001</v>
      </c>
      <c r="F21" s="38">
        <v>-670.86999999999989</v>
      </c>
      <c r="G21" s="38">
        <v>503.91</v>
      </c>
      <c r="H21" s="38">
        <v>27.23</v>
      </c>
      <c r="I21" s="38">
        <v>-27.23</v>
      </c>
      <c r="J21" s="38">
        <v>274.19</v>
      </c>
      <c r="K21" s="38">
        <v>118.38</v>
      </c>
      <c r="L21" s="38">
        <v>2121.96</v>
      </c>
      <c r="M21" s="38">
        <v>-2240.34</v>
      </c>
      <c r="N21" s="38"/>
      <c r="O21" s="38"/>
      <c r="P21" s="10">
        <v>-1146.8899999999999</v>
      </c>
      <c r="Q21" s="30">
        <v>-1146.8899999999999</v>
      </c>
    </row>
    <row r="22" spans="1:17" x14ac:dyDescent="0.2">
      <c r="A22" s="18"/>
      <c r="B22" s="22" t="s">
        <v>20</v>
      </c>
      <c r="C22" s="23"/>
      <c r="D22" s="23"/>
      <c r="E22" s="39">
        <v>-1254.1200000000001</v>
      </c>
      <c r="F22" s="40">
        <v>-670.86999999999989</v>
      </c>
      <c r="G22" s="40">
        <v>503.91</v>
      </c>
      <c r="H22" s="40">
        <v>27.23</v>
      </c>
      <c r="I22" s="40">
        <v>-27.23</v>
      </c>
      <c r="J22" s="40">
        <v>274.19</v>
      </c>
      <c r="K22" s="40">
        <v>118.38</v>
      </c>
      <c r="L22" s="40">
        <v>2121.96</v>
      </c>
      <c r="M22" s="40">
        <v>-2240.34</v>
      </c>
      <c r="N22" s="40"/>
      <c r="O22" s="40"/>
      <c r="P22" s="24">
        <v>-1146.8899999999999</v>
      </c>
      <c r="Q22" s="31">
        <v>-1146.8899999999999</v>
      </c>
    </row>
    <row r="23" spans="1:17" x14ac:dyDescent="0.2">
      <c r="A23" s="18"/>
      <c r="B23" s="19" t="s">
        <v>42</v>
      </c>
      <c r="C23" s="2" t="s">
        <v>42</v>
      </c>
      <c r="D23" s="4" t="s">
        <v>42</v>
      </c>
      <c r="E23" s="35"/>
      <c r="F23" s="36"/>
      <c r="G23" s="36"/>
      <c r="H23" s="36"/>
      <c r="I23" s="36"/>
      <c r="J23" s="36">
        <v>75</v>
      </c>
      <c r="K23" s="36"/>
      <c r="L23" s="36"/>
      <c r="M23" s="36"/>
      <c r="N23" s="36"/>
      <c r="O23" s="36"/>
      <c r="P23" s="9">
        <v>75</v>
      </c>
      <c r="Q23" s="29">
        <v>75</v>
      </c>
    </row>
    <row r="24" spans="1:17" x14ac:dyDescent="0.2">
      <c r="A24" s="18"/>
      <c r="B24" s="20"/>
      <c r="C24" s="7" t="s">
        <v>154</v>
      </c>
      <c r="D24" s="8"/>
      <c r="E24" s="37"/>
      <c r="F24" s="38"/>
      <c r="G24" s="38"/>
      <c r="H24" s="38"/>
      <c r="I24" s="38"/>
      <c r="J24" s="38">
        <v>75</v>
      </c>
      <c r="K24" s="38"/>
      <c r="L24" s="38"/>
      <c r="M24" s="38"/>
      <c r="N24" s="38"/>
      <c r="O24" s="38"/>
      <c r="P24" s="10">
        <v>75</v>
      </c>
      <c r="Q24" s="30">
        <v>75</v>
      </c>
    </row>
    <row r="25" spans="1:17" x14ac:dyDescent="0.2">
      <c r="A25" s="18"/>
      <c r="B25" s="22" t="s">
        <v>154</v>
      </c>
      <c r="C25" s="23"/>
      <c r="D25" s="23"/>
      <c r="E25" s="39"/>
      <c r="F25" s="40"/>
      <c r="G25" s="40"/>
      <c r="H25" s="40"/>
      <c r="I25" s="40"/>
      <c r="J25" s="40">
        <v>75</v>
      </c>
      <c r="K25" s="40"/>
      <c r="L25" s="40"/>
      <c r="M25" s="40"/>
      <c r="N25" s="40"/>
      <c r="O25" s="40"/>
      <c r="P25" s="24">
        <v>75</v>
      </c>
      <c r="Q25" s="31">
        <v>75</v>
      </c>
    </row>
    <row r="26" spans="1:17" x14ac:dyDescent="0.2">
      <c r="A26" s="18"/>
      <c r="B26" s="19" t="s">
        <v>43</v>
      </c>
      <c r="C26" s="2" t="s">
        <v>11</v>
      </c>
      <c r="D26" s="4" t="s">
        <v>12</v>
      </c>
      <c r="E26" s="35"/>
      <c r="F26" s="36"/>
      <c r="G26" s="36">
        <v>34.86</v>
      </c>
      <c r="H26" s="36"/>
      <c r="I26" s="36"/>
      <c r="J26" s="36"/>
      <c r="K26" s="36"/>
      <c r="L26" s="36"/>
      <c r="M26" s="36"/>
      <c r="N26" s="36"/>
      <c r="O26" s="36"/>
      <c r="P26" s="9">
        <v>34.86</v>
      </c>
      <c r="Q26" s="29">
        <v>34.86</v>
      </c>
    </row>
    <row r="27" spans="1:17" x14ac:dyDescent="0.2">
      <c r="A27" s="18"/>
      <c r="B27" s="20"/>
      <c r="C27" s="7" t="s">
        <v>18</v>
      </c>
      <c r="D27" s="8"/>
      <c r="E27" s="37"/>
      <c r="F27" s="38"/>
      <c r="G27" s="38">
        <v>34.86</v>
      </c>
      <c r="H27" s="38"/>
      <c r="I27" s="38"/>
      <c r="J27" s="38"/>
      <c r="K27" s="38"/>
      <c r="L27" s="38"/>
      <c r="M27" s="38"/>
      <c r="N27" s="38"/>
      <c r="O27" s="38"/>
      <c r="P27" s="10">
        <v>34.86</v>
      </c>
      <c r="Q27" s="30">
        <v>34.86</v>
      </c>
    </row>
    <row r="28" spans="1:17" x14ac:dyDescent="0.2">
      <c r="A28" s="18"/>
      <c r="B28" s="22" t="s">
        <v>156</v>
      </c>
      <c r="C28" s="23"/>
      <c r="D28" s="23"/>
      <c r="E28" s="39"/>
      <c r="F28" s="40"/>
      <c r="G28" s="40">
        <v>34.86</v>
      </c>
      <c r="H28" s="40"/>
      <c r="I28" s="40"/>
      <c r="J28" s="40"/>
      <c r="K28" s="40"/>
      <c r="L28" s="40"/>
      <c r="M28" s="40"/>
      <c r="N28" s="40"/>
      <c r="O28" s="40"/>
      <c r="P28" s="24">
        <v>34.86</v>
      </c>
      <c r="Q28" s="31">
        <v>34.86</v>
      </c>
    </row>
    <row r="29" spans="1:17" x14ac:dyDescent="0.2">
      <c r="A29" s="18"/>
      <c r="B29" s="19" t="s">
        <v>44</v>
      </c>
      <c r="C29" s="2" t="s">
        <v>37</v>
      </c>
      <c r="D29" s="4" t="s">
        <v>38</v>
      </c>
      <c r="E29" s="35">
        <v>180.44</v>
      </c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9">
        <v>180.44</v>
      </c>
      <c r="Q29" s="29">
        <v>180.44</v>
      </c>
    </row>
    <row r="30" spans="1:17" x14ac:dyDescent="0.2">
      <c r="A30" s="18"/>
      <c r="B30" s="20"/>
      <c r="C30" s="7" t="s">
        <v>147</v>
      </c>
      <c r="D30" s="8"/>
      <c r="E30" s="37">
        <v>180.44</v>
      </c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10">
        <v>180.44</v>
      </c>
      <c r="Q30" s="30">
        <v>180.44</v>
      </c>
    </row>
    <row r="31" spans="1:17" x14ac:dyDescent="0.2">
      <c r="A31" s="18"/>
      <c r="B31" s="22" t="s">
        <v>157</v>
      </c>
      <c r="C31" s="23"/>
      <c r="D31" s="23"/>
      <c r="E31" s="39">
        <v>180.44</v>
      </c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24">
        <v>180.44</v>
      </c>
      <c r="Q31" s="31">
        <v>180.44</v>
      </c>
    </row>
    <row r="32" spans="1:17" x14ac:dyDescent="0.2">
      <c r="A32" s="135" t="s">
        <v>21</v>
      </c>
      <c r="B32" s="136"/>
      <c r="C32" s="136"/>
      <c r="D32" s="136"/>
      <c r="E32" s="138">
        <v>5259.8099999999995</v>
      </c>
      <c r="F32" s="139">
        <v>1412.1999999999998</v>
      </c>
      <c r="G32" s="139">
        <v>591.24</v>
      </c>
      <c r="H32" s="139">
        <v>6479.61</v>
      </c>
      <c r="I32" s="139">
        <v>131.96</v>
      </c>
      <c r="J32" s="139">
        <v>4586.4299999999994</v>
      </c>
      <c r="K32" s="139">
        <v>116.39</v>
      </c>
      <c r="L32" s="139">
        <v>2122</v>
      </c>
      <c r="M32" s="139">
        <v>-2239.9300000000003</v>
      </c>
      <c r="N32" s="139">
        <v>0.02</v>
      </c>
      <c r="O32" s="139"/>
      <c r="P32" s="140">
        <v>18459.73</v>
      </c>
      <c r="Q32" s="152">
        <v>18459.73</v>
      </c>
    </row>
    <row r="33" spans="1:17" x14ac:dyDescent="0.2">
      <c r="A33" s="4"/>
      <c r="B33" s="4"/>
      <c r="C33" s="4"/>
      <c r="D33" s="4"/>
      <c r="E33" s="35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9"/>
      <c r="Q33" s="29"/>
    </row>
    <row r="34" spans="1:17" x14ac:dyDescent="0.2">
      <c r="A34" s="17" t="s">
        <v>45</v>
      </c>
      <c r="B34" s="19" t="s">
        <v>94</v>
      </c>
      <c r="C34" s="2" t="s">
        <v>49</v>
      </c>
      <c r="D34" s="4" t="s">
        <v>53</v>
      </c>
      <c r="E34" s="35"/>
      <c r="F34" s="36"/>
      <c r="G34" s="36">
        <v>491.91</v>
      </c>
      <c r="H34" s="36"/>
      <c r="I34" s="36"/>
      <c r="J34" s="36"/>
      <c r="K34" s="36"/>
      <c r="L34" s="36"/>
      <c r="M34" s="36"/>
      <c r="N34" s="36"/>
      <c r="O34" s="36"/>
      <c r="P34" s="9">
        <v>491.91</v>
      </c>
      <c r="Q34" s="29">
        <v>491.91</v>
      </c>
    </row>
    <row r="35" spans="1:17" x14ac:dyDescent="0.2">
      <c r="A35" s="18"/>
      <c r="B35" s="20"/>
      <c r="C35" s="7" t="s">
        <v>159</v>
      </c>
      <c r="D35" s="8"/>
      <c r="E35" s="37"/>
      <c r="F35" s="38"/>
      <c r="G35" s="38">
        <v>491.91</v>
      </c>
      <c r="H35" s="38"/>
      <c r="I35" s="38"/>
      <c r="J35" s="38"/>
      <c r="K35" s="38"/>
      <c r="L35" s="38"/>
      <c r="M35" s="38"/>
      <c r="N35" s="38"/>
      <c r="O35" s="38"/>
      <c r="P35" s="10">
        <v>491.91</v>
      </c>
      <c r="Q35" s="30">
        <v>491.91</v>
      </c>
    </row>
    <row r="36" spans="1:17" x14ac:dyDescent="0.2">
      <c r="A36" s="18"/>
      <c r="B36" s="22" t="s">
        <v>162</v>
      </c>
      <c r="C36" s="23"/>
      <c r="D36" s="23"/>
      <c r="E36" s="39"/>
      <c r="F36" s="40"/>
      <c r="G36" s="40">
        <v>491.91</v>
      </c>
      <c r="H36" s="40"/>
      <c r="I36" s="40"/>
      <c r="J36" s="40"/>
      <c r="K36" s="40"/>
      <c r="L36" s="40"/>
      <c r="M36" s="40"/>
      <c r="N36" s="40"/>
      <c r="O36" s="40"/>
      <c r="P36" s="24">
        <v>491.91</v>
      </c>
      <c r="Q36" s="31">
        <v>491.91</v>
      </c>
    </row>
    <row r="37" spans="1:17" x14ac:dyDescent="0.2">
      <c r="A37" s="18"/>
      <c r="B37" s="19" t="s">
        <v>14</v>
      </c>
      <c r="C37" s="2" t="s">
        <v>11</v>
      </c>
      <c r="D37" s="4" t="s">
        <v>12</v>
      </c>
      <c r="E37" s="35"/>
      <c r="F37" s="36"/>
      <c r="G37" s="36">
        <v>79.290000000000006</v>
      </c>
      <c r="H37" s="36">
        <v>112.18</v>
      </c>
      <c r="I37" s="36"/>
      <c r="J37" s="36">
        <v>40.04</v>
      </c>
      <c r="K37" s="36"/>
      <c r="L37" s="36"/>
      <c r="M37" s="36"/>
      <c r="N37" s="36"/>
      <c r="O37" s="36"/>
      <c r="P37" s="9">
        <v>231.51000000000002</v>
      </c>
      <c r="Q37" s="29">
        <v>231.51000000000002</v>
      </c>
    </row>
    <row r="38" spans="1:17" x14ac:dyDescent="0.2">
      <c r="A38" s="18"/>
      <c r="B38" s="20"/>
      <c r="C38" s="7" t="s">
        <v>18</v>
      </c>
      <c r="D38" s="8"/>
      <c r="E38" s="37"/>
      <c r="F38" s="38"/>
      <c r="G38" s="38">
        <v>79.290000000000006</v>
      </c>
      <c r="H38" s="38">
        <v>112.18</v>
      </c>
      <c r="I38" s="38"/>
      <c r="J38" s="38">
        <v>40.04</v>
      </c>
      <c r="K38" s="38"/>
      <c r="L38" s="38"/>
      <c r="M38" s="38"/>
      <c r="N38" s="38"/>
      <c r="O38" s="38"/>
      <c r="P38" s="10">
        <v>231.51000000000002</v>
      </c>
      <c r="Q38" s="30">
        <v>231.51000000000002</v>
      </c>
    </row>
    <row r="39" spans="1:17" x14ac:dyDescent="0.2">
      <c r="A39" s="18"/>
      <c r="B39" s="22" t="s">
        <v>20</v>
      </c>
      <c r="C39" s="23"/>
      <c r="D39" s="23"/>
      <c r="E39" s="39"/>
      <c r="F39" s="40"/>
      <c r="G39" s="40">
        <v>79.290000000000006</v>
      </c>
      <c r="H39" s="40">
        <v>112.18</v>
      </c>
      <c r="I39" s="40"/>
      <c r="J39" s="40">
        <v>40.04</v>
      </c>
      <c r="K39" s="40"/>
      <c r="L39" s="40"/>
      <c r="M39" s="40"/>
      <c r="N39" s="40"/>
      <c r="O39" s="40"/>
      <c r="P39" s="24">
        <v>231.51000000000002</v>
      </c>
      <c r="Q39" s="31">
        <v>231.51000000000002</v>
      </c>
    </row>
    <row r="40" spans="1:17" x14ac:dyDescent="0.2">
      <c r="A40" s="18"/>
      <c r="B40" s="19" t="s">
        <v>35</v>
      </c>
      <c r="C40" s="2" t="s">
        <v>47</v>
      </c>
      <c r="D40" s="4" t="s">
        <v>35</v>
      </c>
      <c r="E40" s="35"/>
      <c r="F40" s="36"/>
      <c r="G40" s="36">
        <v>72.569999999999993</v>
      </c>
      <c r="H40" s="36">
        <v>122.34</v>
      </c>
      <c r="I40" s="36">
        <v>1.73</v>
      </c>
      <c r="J40" s="36">
        <v>30.979999999999997</v>
      </c>
      <c r="K40" s="36"/>
      <c r="L40" s="36"/>
      <c r="M40" s="36"/>
      <c r="N40" s="36"/>
      <c r="O40" s="36"/>
      <c r="P40" s="9">
        <v>227.61999999999998</v>
      </c>
      <c r="Q40" s="29">
        <v>227.61999999999998</v>
      </c>
    </row>
    <row r="41" spans="1:17" x14ac:dyDescent="0.2">
      <c r="A41" s="18"/>
      <c r="B41" s="20"/>
      <c r="C41" s="7" t="s">
        <v>166</v>
      </c>
      <c r="D41" s="8"/>
      <c r="E41" s="37"/>
      <c r="F41" s="38"/>
      <c r="G41" s="38">
        <v>72.569999999999993</v>
      </c>
      <c r="H41" s="38">
        <v>122.34</v>
      </c>
      <c r="I41" s="38">
        <v>1.73</v>
      </c>
      <c r="J41" s="38">
        <v>30.979999999999997</v>
      </c>
      <c r="K41" s="38"/>
      <c r="L41" s="38"/>
      <c r="M41" s="38"/>
      <c r="N41" s="38"/>
      <c r="O41" s="38"/>
      <c r="P41" s="10">
        <v>227.61999999999998</v>
      </c>
      <c r="Q41" s="30">
        <v>227.61999999999998</v>
      </c>
    </row>
    <row r="42" spans="1:17" x14ac:dyDescent="0.2">
      <c r="A42" s="18"/>
      <c r="B42" s="22" t="s">
        <v>145</v>
      </c>
      <c r="C42" s="23"/>
      <c r="D42" s="23"/>
      <c r="E42" s="39"/>
      <c r="F42" s="40"/>
      <c r="G42" s="40">
        <v>72.569999999999993</v>
      </c>
      <c r="H42" s="40">
        <v>122.34</v>
      </c>
      <c r="I42" s="40">
        <v>1.73</v>
      </c>
      <c r="J42" s="40">
        <v>30.979999999999997</v>
      </c>
      <c r="K42" s="40"/>
      <c r="L42" s="40"/>
      <c r="M42" s="40"/>
      <c r="N42" s="40"/>
      <c r="O42" s="40"/>
      <c r="P42" s="24">
        <v>227.61999999999998</v>
      </c>
      <c r="Q42" s="31">
        <v>227.61999999999998</v>
      </c>
    </row>
    <row r="43" spans="1:17" x14ac:dyDescent="0.2">
      <c r="A43" s="18"/>
      <c r="B43" s="19" t="s">
        <v>109</v>
      </c>
      <c r="C43" s="2" t="s">
        <v>49</v>
      </c>
      <c r="D43" s="4" t="s">
        <v>53</v>
      </c>
      <c r="E43" s="35"/>
      <c r="F43" s="36"/>
      <c r="G43" s="36">
        <v>442.4</v>
      </c>
      <c r="H43" s="36">
        <v>1636.31</v>
      </c>
      <c r="I43" s="36"/>
      <c r="J43" s="36">
        <v>398.68</v>
      </c>
      <c r="K43" s="36"/>
      <c r="L43" s="36"/>
      <c r="M43" s="36"/>
      <c r="N43" s="36"/>
      <c r="O43" s="36"/>
      <c r="P43" s="9">
        <v>2477.39</v>
      </c>
      <c r="Q43" s="29">
        <v>2477.39</v>
      </c>
    </row>
    <row r="44" spans="1:17" x14ac:dyDescent="0.2">
      <c r="A44" s="18"/>
      <c r="B44" s="20"/>
      <c r="C44" s="7" t="s">
        <v>159</v>
      </c>
      <c r="D44" s="8"/>
      <c r="E44" s="37"/>
      <c r="F44" s="38"/>
      <c r="G44" s="38">
        <v>442.4</v>
      </c>
      <c r="H44" s="38">
        <v>1636.31</v>
      </c>
      <c r="I44" s="38"/>
      <c r="J44" s="38">
        <v>398.68</v>
      </c>
      <c r="K44" s="38"/>
      <c r="L44" s="38"/>
      <c r="M44" s="38"/>
      <c r="N44" s="38"/>
      <c r="O44" s="38"/>
      <c r="P44" s="10">
        <v>2477.39</v>
      </c>
      <c r="Q44" s="30">
        <v>2477.39</v>
      </c>
    </row>
    <row r="45" spans="1:17" x14ac:dyDescent="0.2">
      <c r="A45" s="18"/>
      <c r="B45" s="22" t="s">
        <v>169</v>
      </c>
      <c r="C45" s="23"/>
      <c r="D45" s="23"/>
      <c r="E45" s="39"/>
      <c r="F45" s="40"/>
      <c r="G45" s="40">
        <v>442.4</v>
      </c>
      <c r="H45" s="40">
        <v>1636.31</v>
      </c>
      <c r="I45" s="40"/>
      <c r="J45" s="40">
        <v>398.68</v>
      </c>
      <c r="K45" s="40"/>
      <c r="L45" s="40"/>
      <c r="M45" s="40"/>
      <c r="N45" s="40"/>
      <c r="O45" s="40"/>
      <c r="P45" s="24">
        <v>2477.39</v>
      </c>
      <c r="Q45" s="31">
        <v>2477.39</v>
      </c>
    </row>
    <row r="46" spans="1:17" x14ac:dyDescent="0.2">
      <c r="A46" s="135" t="s">
        <v>180</v>
      </c>
      <c r="B46" s="136"/>
      <c r="C46" s="136"/>
      <c r="D46" s="136"/>
      <c r="E46" s="138"/>
      <c r="F46" s="139"/>
      <c r="G46" s="139">
        <v>1086.17</v>
      </c>
      <c r="H46" s="139">
        <v>1870.83</v>
      </c>
      <c r="I46" s="139">
        <v>1.73</v>
      </c>
      <c r="J46" s="139">
        <v>469.7</v>
      </c>
      <c r="K46" s="139"/>
      <c r="L46" s="139"/>
      <c r="M46" s="139"/>
      <c r="N46" s="139"/>
      <c r="O46" s="139"/>
      <c r="P46" s="140">
        <v>3428.43</v>
      </c>
      <c r="Q46" s="152">
        <v>3428.43</v>
      </c>
    </row>
    <row r="47" spans="1:17" x14ac:dyDescent="0.2">
      <c r="A47" s="4"/>
      <c r="B47" s="4"/>
      <c r="C47" s="4"/>
      <c r="D47" s="4"/>
      <c r="E47" s="35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9"/>
      <c r="Q47" s="29"/>
    </row>
    <row r="48" spans="1:17" x14ac:dyDescent="0.2">
      <c r="A48" s="17" t="s">
        <v>54</v>
      </c>
      <c r="B48" s="19" t="s">
        <v>78</v>
      </c>
      <c r="C48" s="2" t="s">
        <v>37</v>
      </c>
      <c r="D48" s="4" t="s">
        <v>38</v>
      </c>
      <c r="E48" s="35">
        <v>620</v>
      </c>
      <c r="F48" s="36">
        <v>4340</v>
      </c>
      <c r="G48" s="36">
        <v>582.4</v>
      </c>
      <c r="H48" s="36">
        <v>970.96</v>
      </c>
      <c r="I48" s="36">
        <v>88.65</v>
      </c>
      <c r="J48" s="36"/>
      <c r="K48" s="36"/>
      <c r="L48" s="36"/>
      <c r="M48" s="36"/>
      <c r="N48" s="36"/>
      <c r="O48" s="36"/>
      <c r="P48" s="9">
        <v>6602.0099999999993</v>
      </c>
      <c r="Q48" s="29">
        <v>6602.0099999999993</v>
      </c>
    </row>
    <row r="49" spans="1:17" x14ac:dyDescent="0.2">
      <c r="A49" s="18"/>
      <c r="B49" s="20"/>
      <c r="C49" s="7" t="s">
        <v>147</v>
      </c>
      <c r="D49" s="8"/>
      <c r="E49" s="37">
        <v>620</v>
      </c>
      <c r="F49" s="38">
        <v>4340</v>
      </c>
      <c r="G49" s="38">
        <v>582.4</v>
      </c>
      <c r="H49" s="38">
        <v>970.96</v>
      </c>
      <c r="I49" s="38">
        <v>88.65</v>
      </c>
      <c r="J49" s="38"/>
      <c r="K49" s="38"/>
      <c r="L49" s="38"/>
      <c r="M49" s="38"/>
      <c r="N49" s="38"/>
      <c r="O49" s="38"/>
      <c r="P49" s="10">
        <v>6602.0099999999993</v>
      </c>
      <c r="Q49" s="30">
        <v>6602.0099999999993</v>
      </c>
    </row>
    <row r="50" spans="1:17" x14ac:dyDescent="0.2">
      <c r="A50" s="18"/>
      <c r="B50" s="22" t="s">
        <v>181</v>
      </c>
      <c r="C50" s="23"/>
      <c r="D50" s="23"/>
      <c r="E50" s="39">
        <v>620</v>
      </c>
      <c r="F50" s="40">
        <v>4340</v>
      </c>
      <c r="G50" s="40">
        <v>582.4</v>
      </c>
      <c r="H50" s="40">
        <v>970.96</v>
      </c>
      <c r="I50" s="40">
        <v>88.65</v>
      </c>
      <c r="J50" s="40"/>
      <c r="K50" s="40"/>
      <c r="L50" s="40"/>
      <c r="M50" s="40"/>
      <c r="N50" s="40"/>
      <c r="O50" s="40"/>
      <c r="P50" s="24">
        <v>6602.0099999999993</v>
      </c>
      <c r="Q50" s="31">
        <v>6602.0099999999993</v>
      </c>
    </row>
    <row r="51" spans="1:17" x14ac:dyDescent="0.2">
      <c r="A51" s="18"/>
      <c r="B51" s="19" t="s">
        <v>39</v>
      </c>
      <c r="C51" s="2" t="s">
        <v>11</v>
      </c>
      <c r="D51" s="4" t="s">
        <v>12</v>
      </c>
      <c r="E51" s="35"/>
      <c r="F51" s="36"/>
      <c r="G51" s="36"/>
      <c r="H51" s="36"/>
      <c r="I51" s="36"/>
      <c r="J51" s="36"/>
      <c r="K51" s="36">
        <v>167.27</v>
      </c>
      <c r="L51" s="36"/>
      <c r="M51" s="36"/>
      <c r="N51" s="36"/>
      <c r="O51" s="36"/>
      <c r="P51" s="9">
        <v>167.27</v>
      </c>
      <c r="Q51" s="29">
        <v>167.27</v>
      </c>
    </row>
    <row r="52" spans="1:17" x14ac:dyDescent="0.2">
      <c r="A52" s="18"/>
      <c r="B52" s="20"/>
      <c r="C52" s="7" t="s">
        <v>18</v>
      </c>
      <c r="D52" s="8"/>
      <c r="E52" s="37"/>
      <c r="F52" s="38"/>
      <c r="G52" s="38"/>
      <c r="H52" s="38"/>
      <c r="I52" s="38"/>
      <c r="J52" s="38"/>
      <c r="K52" s="38">
        <v>167.27</v>
      </c>
      <c r="L52" s="38"/>
      <c r="M52" s="38"/>
      <c r="N52" s="38"/>
      <c r="O52" s="38"/>
      <c r="P52" s="10">
        <v>167.27</v>
      </c>
      <c r="Q52" s="30">
        <v>167.27</v>
      </c>
    </row>
    <row r="53" spans="1:17" x14ac:dyDescent="0.2">
      <c r="A53" s="18"/>
      <c r="B53" s="22" t="s">
        <v>150</v>
      </c>
      <c r="C53" s="23"/>
      <c r="D53" s="23"/>
      <c r="E53" s="39"/>
      <c r="F53" s="40"/>
      <c r="G53" s="40"/>
      <c r="H53" s="40"/>
      <c r="I53" s="40"/>
      <c r="J53" s="40"/>
      <c r="K53" s="40">
        <v>167.27</v>
      </c>
      <c r="L53" s="40"/>
      <c r="M53" s="40"/>
      <c r="N53" s="40"/>
      <c r="O53" s="40"/>
      <c r="P53" s="24">
        <v>167.27</v>
      </c>
      <c r="Q53" s="31">
        <v>167.27</v>
      </c>
    </row>
    <row r="54" spans="1:17" x14ac:dyDescent="0.2">
      <c r="A54" s="18"/>
      <c r="B54" s="19" t="s">
        <v>294</v>
      </c>
      <c r="C54" s="2" t="s">
        <v>37</v>
      </c>
      <c r="D54" s="4" t="s">
        <v>209</v>
      </c>
      <c r="E54" s="35">
        <v>159558</v>
      </c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9">
        <v>159558</v>
      </c>
      <c r="Q54" s="29">
        <v>159558</v>
      </c>
    </row>
    <row r="55" spans="1:17" x14ac:dyDescent="0.2">
      <c r="A55" s="18"/>
      <c r="B55" s="20"/>
      <c r="C55" s="7" t="s">
        <v>147</v>
      </c>
      <c r="D55" s="8"/>
      <c r="E55" s="37">
        <v>159558</v>
      </c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10">
        <v>159558</v>
      </c>
      <c r="Q55" s="30">
        <v>159558</v>
      </c>
    </row>
    <row r="56" spans="1:17" x14ac:dyDescent="0.2">
      <c r="A56" s="18"/>
      <c r="B56" s="22" t="s">
        <v>293</v>
      </c>
      <c r="C56" s="23"/>
      <c r="D56" s="23"/>
      <c r="E56" s="39">
        <v>159558</v>
      </c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24">
        <v>159558</v>
      </c>
      <c r="Q56" s="31">
        <v>159558</v>
      </c>
    </row>
    <row r="57" spans="1:17" x14ac:dyDescent="0.2">
      <c r="A57" s="18"/>
      <c r="B57" s="19" t="s">
        <v>55</v>
      </c>
      <c r="C57" s="2" t="s">
        <v>11</v>
      </c>
      <c r="D57" s="4" t="s">
        <v>12</v>
      </c>
      <c r="E57" s="35">
        <v>2671.84</v>
      </c>
      <c r="F57" s="36"/>
      <c r="G57" s="36">
        <v>2009.61</v>
      </c>
      <c r="H57" s="36">
        <v>332.37</v>
      </c>
      <c r="I57" s="36"/>
      <c r="J57" s="36"/>
      <c r="K57" s="36"/>
      <c r="L57" s="36">
        <v>1018.6000000000001</v>
      </c>
      <c r="M57" s="36"/>
      <c r="N57" s="36"/>
      <c r="O57" s="36"/>
      <c r="P57" s="9">
        <v>6032.42</v>
      </c>
      <c r="Q57" s="29">
        <v>6032.42</v>
      </c>
    </row>
    <row r="58" spans="1:17" x14ac:dyDescent="0.2">
      <c r="A58" s="18"/>
      <c r="B58" s="20"/>
      <c r="C58" s="7" t="s">
        <v>18</v>
      </c>
      <c r="D58" s="8"/>
      <c r="E58" s="37">
        <v>2671.84</v>
      </c>
      <c r="F58" s="38"/>
      <c r="G58" s="38">
        <v>2009.61</v>
      </c>
      <c r="H58" s="38">
        <v>332.37</v>
      </c>
      <c r="I58" s="38"/>
      <c r="J58" s="38"/>
      <c r="K58" s="38"/>
      <c r="L58" s="38">
        <v>1018.6000000000001</v>
      </c>
      <c r="M58" s="38"/>
      <c r="N58" s="38"/>
      <c r="O58" s="38"/>
      <c r="P58" s="10">
        <v>6032.42</v>
      </c>
      <c r="Q58" s="30">
        <v>6032.42</v>
      </c>
    </row>
    <row r="59" spans="1:17" x14ac:dyDescent="0.2">
      <c r="A59" s="18"/>
      <c r="B59" s="22" t="s">
        <v>185</v>
      </c>
      <c r="C59" s="23"/>
      <c r="D59" s="23"/>
      <c r="E59" s="39">
        <v>2671.84</v>
      </c>
      <c r="F59" s="40"/>
      <c r="G59" s="40">
        <v>2009.61</v>
      </c>
      <c r="H59" s="40">
        <v>332.37</v>
      </c>
      <c r="I59" s="40"/>
      <c r="J59" s="40"/>
      <c r="K59" s="40"/>
      <c r="L59" s="40">
        <v>1018.6000000000001</v>
      </c>
      <c r="M59" s="40"/>
      <c r="N59" s="40"/>
      <c r="O59" s="40"/>
      <c r="P59" s="24">
        <v>6032.42</v>
      </c>
      <c r="Q59" s="31">
        <v>6032.42</v>
      </c>
    </row>
    <row r="60" spans="1:17" x14ac:dyDescent="0.2">
      <c r="A60" s="18"/>
      <c r="B60" s="19" t="s">
        <v>43</v>
      </c>
      <c r="C60" s="2" t="s">
        <v>11</v>
      </c>
      <c r="D60" s="4" t="s">
        <v>12</v>
      </c>
      <c r="E60" s="35">
        <v>4590.1200000000008</v>
      </c>
      <c r="F60" s="36">
        <v>4368.91</v>
      </c>
      <c r="G60" s="36">
        <v>3114.48</v>
      </c>
      <c r="H60" s="36"/>
      <c r="I60" s="36">
        <v>2582.1099999999997</v>
      </c>
      <c r="J60" s="36">
        <v>1004.15</v>
      </c>
      <c r="K60" s="36">
        <v>306.89</v>
      </c>
      <c r="L60" s="36">
        <v>4413.87</v>
      </c>
      <c r="M60" s="36">
        <v>87.149999999999991</v>
      </c>
      <c r="N60" s="36"/>
      <c r="O60" s="36"/>
      <c r="P60" s="9">
        <v>20467.68</v>
      </c>
      <c r="Q60" s="29">
        <v>20467.68</v>
      </c>
    </row>
    <row r="61" spans="1:17" x14ac:dyDescent="0.2">
      <c r="A61" s="18"/>
      <c r="B61" s="20"/>
      <c r="C61" s="7" t="s">
        <v>18</v>
      </c>
      <c r="D61" s="8"/>
      <c r="E61" s="37">
        <v>4590.1200000000008</v>
      </c>
      <c r="F61" s="38">
        <v>4368.91</v>
      </c>
      <c r="G61" s="38">
        <v>3114.48</v>
      </c>
      <c r="H61" s="38"/>
      <c r="I61" s="38">
        <v>2582.1099999999997</v>
      </c>
      <c r="J61" s="38">
        <v>1004.15</v>
      </c>
      <c r="K61" s="38">
        <v>306.89</v>
      </c>
      <c r="L61" s="38">
        <v>4413.87</v>
      </c>
      <c r="M61" s="38">
        <v>87.149999999999991</v>
      </c>
      <c r="N61" s="38"/>
      <c r="O61" s="38"/>
      <c r="P61" s="10">
        <v>20467.68</v>
      </c>
      <c r="Q61" s="30">
        <v>20467.68</v>
      </c>
    </row>
    <row r="62" spans="1:17" x14ac:dyDescent="0.2">
      <c r="A62" s="18"/>
      <c r="B62" s="22" t="s">
        <v>156</v>
      </c>
      <c r="C62" s="23"/>
      <c r="D62" s="23"/>
      <c r="E62" s="39">
        <v>4590.1200000000008</v>
      </c>
      <c r="F62" s="40">
        <v>4368.91</v>
      </c>
      <c r="G62" s="40">
        <v>3114.48</v>
      </c>
      <c r="H62" s="40"/>
      <c r="I62" s="40">
        <v>2582.1099999999997</v>
      </c>
      <c r="J62" s="40">
        <v>1004.15</v>
      </c>
      <c r="K62" s="40">
        <v>306.89</v>
      </c>
      <c r="L62" s="40">
        <v>4413.87</v>
      </c>
      <c r="M62" s="40">
        <v>87.149999999999991</v>
      </c>
      <c r="N62" s="40"/>
      <c r="O62" s="40"/>
      <c r="P62" s="24">
        <v>20467.68</v>
      </c>
      <c r="Q62" s="31">
        <v>20467.68</v>
      </c>
    </row>
    <row r="63" spans="1:17" x14ac:dyDescent="0.2">
      <c r="A63" s="18"/>
      <c r="B63" s="19" t="s">
        <v>86</v>
      </c>
      <c r="C63" s="2" t="s">
        <v>37</v>
      </c>
      <c r="D63" s="4" t="s">
        <v>38</v>
      </c>
      <c r="E63" s="35"/>
      <c r="F63" s="36"/>
      <c r="G63" s="36"/>
      <c r="H63" s="36"/>
      <c r="I63" s="36"/>
      <c r="J63" s="36"/>
      <c r="K63" s="36"/>
      <c r="L63" s="36"/>
      <c r="M63" s="36"/>
      <c r="N63" s="36">
        <v>1574.1</v>
      </c>
      <c r="O63" s="36">
        <v>1574.1</v>
      </c>
      <c r="P63" s="9">
        <v>3148.2</v>
      </c>
      <c r="Q63" s="29">
        <v>3148.2</v>
      </c>
    </row>
    <row r="64" spans="1:17" x14ac:dyDescent="0.2">
      <c r="A64" s="18"/>
      <c r="B64" s="20"/>
      <c r="C64" s="7" t="s">
        <v>147</v>
      </c>
      <c r="D64" s="8"/>
      <c r="E64" s="37"/>
      <c r="F64" s="38"/>
      <c r="G64" s="38"/>
      <c r="H64" s="38"/>
      <c r="I64" s="38"/>
      <c r="J64" s="38"/>
      <c r="K64" s="38"/>
      <c r="L64" s="38"/>
      <c r="M64" s="38"/>
      <c r="N64" s="38">
        <v>1574.1</v>
      </c>
      <c r="O64" s="38">
        <v>1574.1</v>
      </c>
      <c r="P64" s="10">
        <v>3148.2</v>
      </c>
      <c r="Q64" s="30">
        <v>3148.2</v>
      </c>
    </row>
    <row r="65" spans="1:17" x14ac:dyDescent="0.2">
      <c r="A65" s="18"/>
      <c r="B65" s="22" t="s">
        <v>189</v>
      </c>
      <c r="C65" s="23"/>
      <c r="D65" s="23"/>
      <c r="E65" s="39"/>
      <c r="F65" s="40"/>
      <c r="G65" s="40"/>
      <c r="H65" s="40"/>
      <c r="I65" s="40"/>
      <c r="J65" s="40"/>
      <c r="K65" s="40"/>
      <c r="L65" s="40"/>
      <c r="M65" s="40"/>
      <c r="N65" s="40">
        <v>1574.1</v>
      </c>
      <c r="O65" s="40">
        <v>1574.1</v>
      </c>
      <c r="P65" s="24">
        <v>3148.2</v>
      </c>
      <c r="Q65" s="31">
        <v>3148.2</v>
      </c>
    </row>
    <row r="66" spans="1:17" x14ac:dyDescent="0.2">
      <c r="A66" s="135" t="s">
        <v>191</v>
      </c>
      <c r="B66" s="136"/>
      <c r="C66" s="136"/>
      <c r="D66" s="136"/>
      <c r="E66" s="138">
        <v>167439.96</v>
      </c>
      <c r="F66" s="139">
        <v>8708.91</v>
      </c>
      <c r="G66" s="139">
        <v>5706.49</v>
      </c>
      <c r="H66" s="139">
        <v>1303.33</v>
      </c>
      <c r="I66" s="139">
        <v>2670.7599999999998</v>
      </c>
      <c r="J66" s="139">
        <v>1004.15</v>
      </c>
      <c r="K66" s="139">
        <v>474.15999999999997</v>
      </c>
      <c r="L66" s="139">
        <v>5432.47</v>
      </c>
      <c r="M66" s="139">
        <v>87.149999999999991</v>
      </c>
      <c r="N66" s="139">
        <v>1574.1</v>
      </c>
      <c r="O66" s="139">
        <v>1574.1</v>
      </c>
      <c r="P66" s="140">
        <v>195975.58000000002</v>
      </c>
      <c r="Q66" s="152">
        <v>195975.58000000002</v>
      </c>
    </row>
    <row r="67" spans="1:17" x14ac:dyDescent="0.2">
      <c r="A67" s="4"/>
      <c r="B67" s="4"/>
      <c r="C67" s="4"/>
      <c r="D67" s="4"/>
      <c r="E67" s="35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9"/>
      <c r="Q67" s="29"/>
    </row>
    <row r="68" spans="1:17" x14ac:dyDescent="0.2">
      <c r="A68" s="17" t="s">
        <v>15</v>
      </c>
      <c r="B68" s="19" t="s">
        <v>56</v>
      </c>
      <c r="C68" s="2" t="s">
        <v>57</v>
      </c>
      <c r="D68" s="4" t="s">
        <v>58</v>
      </c>
      <c r="E68" s="35">
        <v>1088.74</v>
      </c>
      <c r="F68" s="36">
        <v>42.39</v>
      </c>
      <c r="G68" s="36">
        <v>10.01</v>
      </c>
      <c r="H68" s="36">
        <v>59.17</v>
      </c>
      <c r="I68" s="36">
        <v>0.59</v>
      </c>
      <c r="J68" s="36">
        <v>30.62</v>
      </c>
      <c r="K68" s="36"/>
      <c r="L68" s="36"/>
      <c r="M68" s="36"/>
      <c r="N68" s="36"/>
      <c r="O68" s="36"/>
      <c r="P68" s="9">
        <v>1231.52</v>
      </c>
      <c r="Q68" s="29">
        <v>1231.52</v>
      </c>
    </row>
    <row r="69" spans="1:17" x14ac:dyDescent="0.2">
      <c r="A69" s="18"/>
      <c r="B69" s="20"/>
      <c r="C69" s="7" t="s">
        <v>192</v>
      </c>
      <c r="D69" s="8"/>
      <c r="E69" s="37">
        <v>1088.74</v>
      </c>
      <c r="F69" s="38">
        <v>42.39</v>
      </c>
      <c r="G69" s="38">
        <v>10.01</v>
      </c>
      <c r="H69" s="38">
        <v>59.17</v>
      </c>
      <c r="I69" s="38">
        <v>0.59</v>
      </c>
      <c r="J69" s="38">
        <v>30.62</v>
      </c>
      <c r="K69" s="38"/>
      <c r="L69" s="38"/>
      <c r="M69" s="38"/>
      <c r="N69" s="38"/>
      <c r="O69" s="38"/>
      <c r="P69" s="10">
        <v>1231.52</v>
      </c>
      <c r="Q69" s="30">
        <v>1231.52</v>
      </c>
    </row>
    <row r="70" spans="1:17" x14ac:dyDescent="0.2">
      <c r="A70" s="18"/>
      <c r="B70" s="20"/>
      <c r="C70" s="2" t="s">
        <v>11</v>
      </c>
      <c r="D70" s="4" t="s">
        <v>12</v>
      </c>
      <c r="E70" s="35"/>
      <c r="F70" s="36"/>
      <c r="G70" s="36">
        <v>56.05</v>
      </c>
      <c r="H70" s="36">
        <v>149.02000000000001</v>
      </c>
      <c r="I70" s="36"/>
      <c r="J70" s="36">
        <v>22.72</v>
      </c>
      <c r="K70" s="36"/>
      <c r="L70" s="36"/>
      <c r="M70" s="36"/>
      <c r="N70" s="36"/>
      <c r="O70" s="36"/>
      <c r="P70" s="9">
        <v>227.79</v>
      </c>
      <c r="Q70" s="29">
        <v>227.79</v>
      </c>
    </row>
    <row r="71" spans="1:17" x14ac:dyDescent="0.2">
      <c r="A71" s="18"/>
      <c r="B71" s="20"/>
      <c r="C71" s="7" t="s">
        <v>18</v>
      </c>
      <c r="D71" s="8"/>
      <c r="E71" s="37"/>
      <c r="F71" s="38"/>
      <c r="G71" s="38">
        <v>56.05</v>
      </c>
      <c r="H71" s="38">
        <v>149.02000000000001</v>
      </c>
      <c r="I71" s="38"/>
      <c r="J71" s="38">
        <v>22.72</v>
      </c>
      <c r="K71" s="38"/>
      <c r="L71" s="38"/>
      <c r="M71" s="38"/>
      <c r="N71" s="38"/>
      <c r="O71" s="38"/>
      <c r="P71" s="10">
        <v>227.79</v>
      </c>
      <c r="Q71" s="30">
        <v>227.79</v>
      </c>
    </row>
    <row r="72" spans="1:17" x14ac:dyDescent="0.2">
      <c r="A72" s="18"/>
      <c r="B72" s="22" t="s">
        <v>193</v>
      </c>
      <c r="C72" s="23"/>
      <c r="D72" s="23"/>
      <c r="E72" s="39">
        <v>1088.74</v>
      </c>
      <c r="F72" s="40">
        <v>42.39</v>
      </c>
      <c r="G72" s="40">
        <v>66.06</v>
      </c>
      <c r="H72" s="40">
        <v>208.19</v>
      </c>
      <c r="I72" s="40">
        <v>0.59</v>
      </c>
      <c r="J72" s="40">
        <v>53.34</v>
      </c>
      <c r="K72" s="40"/>
      <c r="L72" s="40"/>
      <c r="M72" s="40"/>
      <c r="N72" s="40"/>
      <c r="O72" s="40"/>
      <c r="P72" s="24">
        <v>1459.31</v>
      </c>
      <c r="Q72" s="31">
        <v>1459.31</v>
      </c>
    </row>
    <row r="73" spans="1:17" x14ac:dyDescent="0.2">
      <c r="A73" s="18"/>
      <c r="B73" s="19" t="s">
        <v>14</v>
      </c>
      <c r="C73" s="2" t="s">
        <v>11</v>
      </c>
      <c r="D73" s="4" t="s">
        <v>64</v>
      </c>
      <c r="E73" s="35">
        <v>36422.36</v>
      </c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9">
        <v>36422.36</v>
      </c>
      <c r="Q73" s="29">
        <v>36422.36</v>
      </c>
    </row>
    <row r="74" spans="1:17" x14ac:dyDescent="0.2">
      <c r="A74" s="18"/>
      <c r="B74" s="20"/>
      <c r="C74" s="3"/>
      <c r="D74" s="6" t="s">
        <v>12</v>
      </c>
      <c r="E74" s="52">
        <v>1829.8799999999999</v>
      </c>
      <c r="F74" s="53">
        <v>2263.5699999999997</v>
      </c>
      <c r="G74" s="53">
        <v>1879.73</v>
      </c>
      <c r="H74" s="53">
        <v>1581.69</v>
      </c>
      <c r="I74" s="53">
        <v>1246.5999999999999</v>
      </c>
      <c r="J74" s="53">
        <v>1165.42</v>
      </c>
      <c r="K74" s="53">
        <v>265.88</v>
      </c>
      <c r="L74" s="53">
        <v>3461.39</v>
      </c>
      <c r="M74" s="53">
        <v>-879.67000000000007</v>
      </c>
      <c r="N74" s="53">
        <v>130.19</v>
      </c>
      <c r="O74" s="53">
        <v>117.67999999999999</v>
      </c>
      <c r="P74" s="11">
        <v>13062.36</v>
      </c>
      <c r="Q74" s="51">
        <v>13062.36</v>
      </c>
    </row>
    <row r="75" spans="1:17" x14ac:dyDescent="0.2">
      <c r="A75" s="18"/>
      <c r="B75" s="20"/>
      <c r="C75" s="7" t="s">
        <v>18</v>
      </c>
      <c r="D75" s="8"/>
      <c r="E75" s="37">
        <v>38252.239999999998</v>
      </c>
      <c r="F75" s="38">
        <v>2263.5699999999997</v>
      </c>
      <c r="G75" s="38">
        <v>1879.73</v>
      </c>
      <c r="H75" s="38">
        <v>1581.69</v>
      </c>
      <c r="I75" s="38">
        <v>1246.5999999999999</v>
      </c>
      <c r="J75" s="38">
        <v>1165.42</v>
      </c>
      <c r="K75" s="38">
        <v>265.88</v>
      </c>
      <c r="L75" s="38">
        <v>3461.39</v>
      </c>
      <c r="M75" s="38">
        <v>-879.67000000000007</v>
      </c>
      <c r="N75" s="38">
        <v>130.19</v>
      </c>
      <c r="O75" s="38">
        <v>117.67999999999999</v>
      </c>
      <c r="P75" s="10">
        <v>49484.72</v>
      </c>
      <c r="Q75" s="30">
        <v>49484.72</v>
      </c>
    </row>
    <row r="76" spans="1:17" x14ac:dyDescent="0.2">
      <c r="A76" s="18"/>
      <c r="B76" s="22" t="s">
        <v>20</v>
      </c>
      <c r="C76" s="23"/>
      <c r="D76" s="23"/>
      <c r="E76" s="39">
        <v>38252.239999999998</v>
      </c>
      <c r="F76" s="40">
        <v>2263.5699999999997</v>
      </c>
      <c r="G76" s="40">
        <v>1879.73</v>
      </c>
      <c r="H76" s="40">
        <v>1581.69</v>
      </c>
      <c r="I76" s="40">
        <v>1246.5999999999999</v>
      </c>
      <c r="J76" s="40">
        <v>1165.42</v>
      </c>
      <c r="K76" s="40">
        <v>265.88</v>
      </c>
      <c r="L76" s="40">
        <v>3461.39</v>
      </c>
      <c r="M76" s="40">
        <v>-879.67000000000007</v>
      </c>
      <c r="N76" s="40">
        <v>130.19</v>
      </c>
      <c r="O76" s="40">
        <v>117.67999999999999</v>
      </c>
      <c r="P76" s="24">
        <v>49484.72</v>
      </c>
      <c r="Q76" s="31">
        <v>49484.72</v>
      </c>
    </row>
    <row r="77" spans="1:17" x14ac:dyDescent="0.2">
      <c r="A77" s="135" t="s">
        <v>22</v>
      </c>
      <c r="B77" s="136"/>
      <c r="C77" s="136"/>
      <c r="D77" s="136"/>
      <c r="E77" s="138">
        <v>39340.979999999996</v>
      </c>
      <c r="F77" s="139">
        <v>2305.9599999999996</v>
      </c>
      <c r="G77" s="139">
        <v>1945.79</v>
      </c>
      <c r="H77" s="139">
        <v>1789.88</v>
      </c>
      <c r="I77" s="139">
        <v>1247.1899999999998</v>
      </c>
      <c r="J77" s="139">
        <v>1218.76</v>
      </c>
      <c r="K77" s="139">
        <v>265.88</v>
      </c>
      <c r="L77" s="139">
        <v>3461.39</v>
      </c>
      <c r="M77" s="139">
        <v>-879.67000000000007</v>
      </c>
      <c r="N77" s="139">
        <v>130.19</v>
      </c>
      <c r="O77" s="139">
        <v>117.67999999999999</v>
      </c>
      <c r="P77" s="140">
        <v>50944.03</v>
      </c>
      <c r="Q77" s="152">
        <v>50944.03</v>
      </c>
    </row>
    <row r="78" spans="1:17" x14ac:dyDescent="0.2">
      <c r="A78" s="4"/>
      <c r="B78" s="4"/>
      <c r="C78" s="4"/>
      <c r="D78" s="4"/>
      <c r="E78" s="35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9"/>
      <c r="Q78" s="29"/>
    </row>
    <row r="79" spans="1:17" x14ac:dyDescent="0.2">
      <c r="A79" s="17" t="s">
        <v>66</v>
      </c>
      <c r="B79" s="19" t="s">
        <v>67</v>
      </c>
      <c r="C79" s="2" t="s">
        <v>68</v>
      </c>
      <c r="D79" s="4" t="s">
        <v>70</v>
      </c>
      <c r="E79" s="35">
        <v>12029.17</v>
      </c>
      <c r="F79" s="36">
        <v>320.77</v>
      </c>
      <c r="G79" s="36">
        <v>509.64</v>
      </c>
      <c r="H79" s="36">
        <v>594.79</v>
      </c>
      <c r="I79" s="36">
        <v>116.42</v>
      </c>
      <c r="J79" s="36">
        <v>312.8</v>
      </c>
      <c r="K79" s="36">
        <v>44.8</v>
      </c>
      <c r="L79" s="36">
        <v>437.46</v>
      </c>
      <c r="M79" s="36">
        <v>-144.16999999999999</v>
      </c>
      <c r="N79" s="36">
        <v>59.96</v>
      </c>
      <c r="O79" s="36">
        <v>33.11</v>
      </c>
      <c r="P79" s="9">
        <v>14314.749999999996</v>
      </c>
      <c r="Q79" s="29">
        <v>14314.749999999996</v>
      </c>
    </row>
    <row r="80" spans="1:17" x14ac:dyDescent="0.2">
      <c r="A80" s="18"/>
      <c r="B80" s="20"/>
      <c r="C80" s="3"/>
      <c r="D80" s="6" t="s">
        <v>71</v>
      </c>
      <c r="E80" s="52">
        <v>59.87</v>
      </c>
      <c r="F80" s="53">
        <v>6.57</v>
      </c>
      <c r="G80" s="53">
        <v>11.57</v>
      </c>
      <c r="H80" s="53">
        <v>5.37</v>
      </c>
      <c r="I80" s="53">
        <v>6.24</v>
      </c>
      <c r="J80" s="53">
        <v>4.2</v>
      </c>
      <c r="K80" s="53">
        <v>0.5</v>
      </c>
      <c r="L80" s="53">
        <v>58.23</v>
      </c>
      <c r="M80" s="53">
        <v>-33.42</v>
      </c>
      <c r="N80" s="53">
        <v>1.1000000000000001</v>
      </c>
      <c r="O80" s="53">
        <v>0.7</v>
      </c>
      <c r="P80" s="11">
        <v>120.92999999999998</v>
      </c>
      <c r="Q80" s="51">
        <v>120.92999999999998</v>
      </c>
    </row>
    <row r="81" spans="1:19" x14ac:dyDescent="0.2">
      <c r="A81" s="18"/>
      <c r="B81" s="20"/>
      <c r="C81" s="3"/>
      <c r="D81" s="6" t="s">
        <v>89</v>
      </c>
      <c r="E81" s="52"/>
      <c r="F81" s="53"/>
      <c r="G81" s="53">
        <v>70.569999999999993</v>
      </c>
      <c r="H81" s="53">
        <v>23.41</v>
      </c>
      <c r="I81" s="53">
        <v>6.76</v>
      </c>
      <c r="J81" s="53">
        <v>18.32</v>
      </c>
      <c r="K81" s="53">
        <v>1.65</v>
      </c>
      <c r="L81" s="53">
        <v>26.94</v>
      </c>
      <c r="M81" s="53">
        <v>-4.24</v>
      </c>
      <c r="N81" s="53">
        <v>1.45</v>
      </c>
      <c r="O81" s="53">
        <v>1.94</v>
      </c>
      <c r="P81" s="11">
        <v>146.79999999999998</v>
      </c>
      <c r="Q81" s="51">
        <v>146.79999999999998</v>
      </c>
    </row>
    <row r="82" spans="1:19" x14ac:dyDescent="0.2">
      <c r="A82" s="18"/>
      <c r="B82" s="20"/>
      <c r="C82" s="3"/>
      <c r="D82" s="6" t="s">
        <v>72</v>
      </c>
      <c r="E82" s="52">
        <v>4691.42</v>
      </c>
      <c r="F82" s="53">
        <v>3512.46</v>
      </c>
      <c r="G82" s="53">
        <v>4299.26</v>
      </c>
      <c r="H82" s="53">
        <v>574.21</v>
      </c>
      <c r="I82" s="53">
        <v>2459.94</v>
      </c>
      <c r="J82" s="53">
        <v>1374.51</v>
      </c>
      <c r="K82" s="53">
        <v>730.36</v>
      </c>
      <c r="L82" s="53">
        <v>6198.89</v>
      </c>
      <c r="M82" s="53">
        <v>-1833.42</v>
      </c>
      <c r="N82" s="53"/>
      <c r="O82" s="53"/>
      <c r="P82" s="11">
        <v>22007.630000000005</v>
      </c>
      <c r="Q82" s="51">
        <v>22007.630000000005</v>
      </c>
    </row>
    <row r="83" spans="1:19" x14ac:dyDescent="0.2">
      <c r="A83" s="18"/>
      <c r="B83" s="20"/>
      <c r="C83" s="7" t="s">
        <v>194</v>
      </c>
      <c r="D83" s="8"/>
      <c r="E83" s="37">
        <v>16780.46</v>
      </c>
      <c r="F83" s="38">
        <v>3839.8</v>
      </c>
      <c r="G83" s="38">
        <v>4891.04</v>
      </c>
      <c r="H83" s="38">
        <v>1197.78</v>
      </c>
      <c r="I83" s="38">
        <v>2589.36</v>
      </c>
      <c r="J83" s="38">
        <v>1709.83</v>
      </c>
      <c r="K83" s="38">
        <v>777.31000000000006</v>
      </c>
      <c r="L83" s="38">
        <v>6721.52</v>
      </c>
      <c r="M83" s="38">
        <v>-2015.25</v>
      </c>
      <c r="N83" s="38">
        <v>62.510000000000005</v>
      </c>
      <c r="O83" s="38">
        <v>35.75</v>
      </c>
      <c r="P83" s="10">
        <v>36590.11</v>
      </c>
      <c r="Q83" s="30">
        <v>36590.11</v>
      </c>
    </row>
    <row r="84" spans="1:19" x14ac:dyDescent="0.2">
      <c r="A84" s="18"/>
      <c r="B84" s="22" t="s">
        <v>195</v>
      </c>
      <c r="C84" s="23"/>
      <c r="D84" s="23"/>
      <c r="E84" s="39">
        <v>16780.46</v>
      </c>
      <c r="F84" s="40">
        <v>3839.8</v>
      </c>
      <c r="G84" s="40">
        <v>4891.04</v>
      </c>
      <c r="H84" s="40">
        <v>1197.78</v>
      </c>
      <c r="I84" s="40">
        <v>2589.36</v>
      </c>
      <c r="J84" s="40">
        <v>1709.83</v>
      </c>
      <c r="K84" s="40">
        <v>777.31000000000006</v>
      </c>
      <c r="L84" s="40">
        <v>6721.52</v>
      </c>
      <c r="M84" s="40">
        <v>-2015.25</v>
      </c>
      <c r="N84" s="40">
        <v>62.510000000000005</v>
      </c>
      <c r="O84" s="40">
        <v>35.75</v>
      </c>
      <c r="P84" s="24">
        <v>36590.11</v>
      </c>
      <c r="Q84" s="31">
        <v>36590.11</v>
      </c>
    </row>
    <row r="85" spans="1:19" x14ac:dyDescent="0.2">
      <c r="A85" s="135" t="s">
        <v>196</v>
      </c>
      <c r="B85" s="136"/>
      <c r="C85" s="136"/>
      <c r="D85" s="136"/>
      <c r="E85" s="138">
        <v>16780.46</v>
      </c>
      <c r="F85" s="139">
        <v>3839.8</v>
      </c>
      <c r="G85" s="139">
        <v>4891.04</v>
      </c>
      <c r="H85" s="139">
        <v>1197.78</v>
      </c>
      <c r="I85" s="139">
        <v>2589.36</v>
      </c>
      <c r="J85" s="139">
        <v>1709.83</v>
      </c>
      <c r="K85" s="139">
        <v>777.31000000000006</v>
      </c>
      <c r="L85" s="139">
        <v>6721.52</v>
      </c>
      <c r="M85" s="139">
        <v>-2015.25</v>
      </c>
      <c r="N85" s="139">
        <v>62.510000000000005</v>
      </c>
      <c r="O85" s="139">
        <v>35.75</v>
      </c>
      <c r="P85" s="140">
        <v>36590.11</v>
      </c>
      <c r="Q85" s="152">
        <v>36590.11</v>
      </c>
    </row>
    <row r="86" spans="1:19" ht="13.5" thickBot="1" x14ac:dyDescent="0.25">
      <c r="A86" s="4"/>
      <c r="B86" s="4"/>
      <c r="C86" s="4"/>
      <c r="D86" s="4"/>
      <c r="E86" s="35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9"/>
      <c r="Q86" s="29"/>
    </row>
    <row r="87" spans="1:19" ht="13.5" thickBot="1" x14ac:dyDescent="0.25">
      <c r="A87" s="142" t="s">
        <v>17</v>
      </c>
      <c r="B87" s="143"/>
      <c r="C87" s="143"/>
      <c r="D87" s="143"/>
      <c r="E87" s="144">
        <v>228821.21000000002</v>
      </c>
      <c r="F87" s="145">
        <v>16266.869999999999</v>
      </c>
      <c r="G87" s="145">
        <v>14220.73</v>
      </c>
      <c r="H87" s="145">
        <v>12641.430000000004</v>
      </c>
      <c r="I87" s="145">
        <v>6641</v>
      </c>
      <c r="J87" s="145">
        <v>8988.869999999999</v>
      </c>
      <c r="K87" s="145">
        <v>1633.7399999999998</v>
      </c>
      <c r="L87" s="145">
        <v>17737.38</v>
      </c>
      <c r="M87" s="145">
        <v>-5047.7000000000007</v>
      </c>
      <c r="N87" s="145">
        <v>1766.82</v>
      </c>
      <c r="O87" s="145">
        <v>1727.53</v>
      </c>
      <c r="P87" s="146">
        <v>305397.88</v>
      </c>
      <c r="Q87" s="153">
        <v>305397.88</v>
      </c>
    </row>
    <row r="92" spans="1:19" x14ac:dyDescent="0.2">
      <c r="S92" s="6"/>
    </row>
    <row r="93" spans="1:19" x14ac:dyDescent="0.2">
      <c r="S93" s="6"/>
    </row>
    <row r="94" spans="1:19" x14ac:dyDescent="0.2">
      <c r="S94" s="6"/>
    </row>
    <row r="95" spans="1:19" x14ac:dyDescent="0.2">
      <c r="S95" s="6"/>
    </row>
  </sheetData>
  <pageMargins left="0.7" right="0.7" top="0.75" bottom="0.75" header="0.3" footer="0.3"/>
  <pageSetup scale="60" fitToWidth="2" fitToHeight="2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5"/>
  <sheetViews>
    <sheetView zoomScale="80" zoomScaleNormal="80" workbookViewId="0">
      <pane xSplit="4" ySplit="7" topLeftCell="E54" activePane="bottomRight" state="frozen"/>
      <selection pane="topRight" activeCell="E1" sqref="E1"/>
      <selection pane="bottomLeft" activeCell="A8" sqref="A8"/>
      <selection pane="bottomRight" activeCell="C100" sqref="C100"/>
    </sheetView>
  </sheetViews>
  <sheetFormatPr defaultRowHeight="12.75" x14ac:dyDescent="0.2"/>
  <cols>
    <col min="1" max="1" width="17.140625" customWidth="1"/>
    <col min="2" max="2" width="24.85546875" customWidth="1"/>
    <col min="3" max="3" width="18.28515625" customWidth="1"/>
    <col min="4" max="4" width="33.7109375" customWidth="1"/>
    <col min="5" max="6" width="10.28515625" bestFit="1" customWidth="1"/>
    <col min="7" max="9" width="9.5703125" bestFit="1" customWidth="1"/>
    <col min="10" max="10" width="12" bestFit="1" customWidth="1"/>
    <col min="11" max="16" width="9.5703125" bestFit="1" customWidth="1"/>
    <col min="17" max="17" width="12" bestFit="1" customWidth="1"/>
    <col min="18" max="18" width="12.42578125" bestFit="1" customWidth="1"/>
  </cols>
  <sheetData>
    <row r="1" spans="1:19" x14ac:dyDescent="0.2">
      <c r="A1" s="1" t="s">
        <v>435</v>
      </c>
      <c r="B1" s="1" t="s">
        <v>434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455</v>
      </c>
      <c r="B2" t="s">
        <v>454</v>
      </c>
    </row>
    <row r="4" spans="1:19" x14ac:dyDescent="0.2"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x14ac:dyDescent="0.2">
      <c r="A8" s="17" t="s">
        <v>9</v>
      </c>
      <c r="B8" s="19" t="s">
        <v>268</v>
      </c>
      <c r="C8" s="2" t="s">
        <v>11</v>
      </c>
      <c r="D8" s="4" t="s">
        <v>12</v>
      </c>
      <c r="E8" s="35"/>
      <c r="F8" s="36"/>
      <c r="G8" s="36"/>
      <c r="H8" s="36">
        <v>214.42</v>
      </c>
      <c r="I8" s="36"/>
      <c r="J8" s="36"/>
      <c r="K8" s="36"/>
      <c r="L8" s="36"/>
      <c r="M8" s="36"/>
      <c r="N8" s="36"/>
      <c r="O8" s="36"/>
      <c r="P8" s="36"/>
      <c r="Q8" s="9">
        <v>214.42</v>
      </c>
      <c r="R8" s="29">
        <v>214.42</v>
      </c>
    </row>
    <row r="9" spans="1:19" x14ac:dyDescent="0.2">
      <c r="A9" s="18"/>
      <c r="B9" s="20"/>
      <c r="C9" s="7" t="s">
        <v>18</v>
      </c>
      <c r="D9" s="8"/>
      <c r="E9" s="37"/>
      <c r="F9" s="38"/>
      <c r="G9" s="38"/>
      <c r="H9" s="38">
        <v>214.42</v>
      </c>
      <c r="I9" s="38"/>
      <c r="J9" s="38"/>
      <c r="K9" s="38"/>
      <c r="L9" s="38"/>
      <c r="M9" s="38"/>
      <c r="N9" s="38"/>
      <c r="O9" s="38"/>
      <c r="P9" s="38"/>
      <c r="Q9" s="10">
        <v>214.42</v>
      </c>
      <c r="R9" s="30">
        <v>214.42</v>
      </c>
    </row>
    <row r="10" spans="1:19" x14ac:dyDescent="0.2">
      <c r="A10" s="18"/>
      <c r="B10" s="22" t="s">
        <v>269</v>
      </c>
      <c r="C10" s="23"/>
      <c r="D10" s="23"/>
      <c r="E10" s="39"/>
      <c r="F10" s="40"/>
      <c r="G10" s="40"/>
      <c r="H10" s="40">
        <v>214.42</v>
      </c>
      <c r="I10" s="40"/>
      <c r="J10" s="40"/>
      <c r="K10" s="40"/>
      <c r="L10" s="40"/>
      <c r="M10" s="40"/>
      <c r="N10" s="40"/>
      <c r="O10" s="40"/>
      <c r="P10" s="40"/>
      <c r="Q10" s="24">
        <v>214.42</v>
      </c>
      <c r="R10" s="31">
        <v>214.42</v>
      </c>
    </row>
    <row r="11" spans="1:19" x14ac:dyDescent="0.2">
      <c r="A11" s="18"/>
      <c r="B11" s="19" t="s">
        <v>296</v>
      </c>
      <c r="C11" s="2" t="s">
        <v>11</v>
      </c>
      <c r="D11" s="4" t="s">
        <v>453</v>
      </c>
      <c r="E11" s="35"/>
      <c r="F11" s="36"/>
      <c r="G11" s="36">
        <v>5878.9999999999982</v>
      </c>
      <c r="H11" s="36"/>
      <c r="I11" s="36"/>
      <c r="J11" s="36">
        <v>6138.0000000000036</v>
      </c>
      <c r="K11" s="36"/>
      <c r="L11" s="36"/>
      <c r="M11" s="36">
        <v>5892.4800000000032</v>
      </c>
      <c r="N11" s="36"/>
      <c r="O11" s="36"/>
      <c r="P11" s="36">
        <v>5646.9600000000028</v>
      </c>
      <c r="Q11" s="9">
        <v>23556.440000000006</v>
      </c>
      <c r="R11" s="29">
        <v>23556.440000000006</v>
      </c>
    </row>
    <row r="12" spans="1:19" x14ac:dyDescent="0.2">
      <c r="A12" s="18"/>
      <c r="B12" s="20"/>
      <c r="C12" s="3"/>
      <c r="D12" s="6" t="s">
        <v>12</v>
      </c>
      <c r="E12" s="52">
        <v>4474.4899999999989</v>
      </c>
      <c r="F12" s="53">
        <v>4631.869999999999</v>
      </c>
      <c r="G12" s="53">
        <v>-140.24</v>
      </c>
      <c r="H12" s="53">
        <v>4474.32</v>
      </c>
      <c r="I12" s="53">
        <v>4701.7900000000009</v>
      </c>
      <c r="J12" s="53">
        <v>-0.45</v>
      </c>
      <c r="K12" s="53">
        <v>3191.55</v>
      </c>
      <c r="L12" s="53">
        <v>4419.0700000000006</v>
      </c>
      <c r="M12" s="53">
        <v>1700.78</v>
      </c>
      <c r="N12" s="53">
        <v>2817.6600000000017</v>
      </c>
      <c r="O12" s="53">
        <v>3163.7000000000003</v>
      </c>
      <c r="P12" s="53">
        <v>-376.57</v>
      </c>
      <c r="Q12" s="11">
        <v>33057.969999999994</v>
      </c>
      <c r="R12" s="51">
        <v>33057.969999999994</v>
      </c>
    </row>
    <row r="13" spans="1:19" x14ac:dyDescent="0.2">
      <c r="A13" s="18"/>
      <c r="B13" s="20"/>
      <c r="C13" s="7" t="s">
        <v>18</v>
      </c>
      <c r="D13" s="8"/>
      <c r="E13" s="37">
        <v>4474.4899999999989</v>
      </c>
      <c r="F13" s="38">
        <v>4631.869999999999</v>
      </c>
      <c r="G13" s="38">
        <v>5738.7599999999984</v>
      </c>
      <c r="H13" s="38">
        <v>4474.32</v>
      </c>
      <c r="I13" s="38">
        <v>4701.7900000000009</v>
      </c>
      <c r="J13" s="38">
        <v>6137.5500000000038</v>
      </c>
      <c r="K13" s="38">
        <v>3191.55</v>
      </c>
      <c r="L13" s="38">
        <v>4419.0700000000006</v>
      </c>
      <c r="M13" s="38">
        <v>7593.2600000000029</v>
      </c>
      <c r="N13" s="38">
        <v>2817.6600000000017</v>
      </c>
      <c r="O13" s="38">
        <v>3163.7000000000003</v>
      </c>
      <c r="P13" s="38">
        <v>5270.3900000000031</v>
      </c>
      <c r="Q13" s="10">
        <v>56614.41</v>
      </c>
      <c r="R13" s="30">
        <v>56614.41</v>
      </c>
    </row>
    <row r="14" spans="1:19" x14ac:dyDescent="0.2">
      <c r="A14" s="18"/>
      <c r="B14" s="22" t="s">
        <v>295</v>
      </c>
      <c r="C14" s="23"/>
      <c r="D14" s="23"/>
      <c r="E14" s="39">
        <v>4474.4899999999989</v>
      </c>
      <c r="F14" s="40">
        <v>4631.869999999999</v>
      </c>
      <c r="G14" s="40">
        <v>5738.7599999999984</v>
      </c>
      <c r="H14" s="40">
        <v>4474.32</v>
      </c>
      <c r="I14" s="40">
        <v>4701.7900000000009</v>
      </c>
      <c r="J14" s="40">
        <v>6137.5500000000038</v>
      </c>
      <c r="K14" s="40">
        <v>3191.55</v>
      </c>
      <c r="L14" s="40">
        <v>4419.0700000000006</v>
      </c>
      <c r="M14" s="40">
        <v>7593.2600000000029</v>
      </c>
      <c r="N14" s="40">
        <v>2817.6600000000017</v>
      </c>
      <c r="O14" s="40">
        <v>3163.7000000000003</v>
      </c>
      <c r="P14" s="40">
        <v>5270.3900000000031</v>
      </c>
      <c r="Q14" s="24">
        <v>56614.41</v>
      </c>
      <c r="R14" s="31">
        <v>56614.41</v>
      </c>
    </row>
    <row r="15" spans="1:19" x14ac:dyDescent="0.2">
      <c r="A15" s="18"/>
      <c r="B15" s="19" t="s">
        <v>39</v>
      </c>
      <c r="C15" s="2" t="s">
        <v>11</v>
      </c>
      <c r="D15" s="4" t="s">
        <v>12</v>
      </c>
      <c r="E15" s="35">
        <v>4045.4</v>
      </c>
      <c r="F15" s="36">
        <v>2205.9499999999998</v>
      </c>
      <c r="G15" s="36">
        <v>4193.37</v>
      </c>
      <c r="H15" s="36">
        <v>3679.0799999999995</v>
      </c>
      <c r="I15" s="36">
        <v>2834.81</v>
      </c>
      <c r="J15" s="36">
        <v>1529.9299999999998</v>
      </c>
      <c r="K15" s="36">
        <v>2373.7399999999998</v>
      </c>
      <c r="L15" s="36">
        <v>1359.06</v>
      </c>
      <c r="M15" s="36">
        <v>1430.58</v>
      </c>
      <c r="N15" s="36">
        <v>61.14</v>
      </c>
      <c r="O15" s="36"/>
      <c r="P15" s="36">
        <v>109.32000000000001</v>
      </c>
      <c r="Q15" s="9">
        <v>23822.379999999997</v>
      </c>
      <c r="R15" s="29">
        <v>23822.379999999997</v>
      </c>
    </row>
    <row r="16" spans="1:19" x14ac:dyDescent="0.2">
      <c r="A16" s="18"/>
      <c r="B16" s="20"/>
      <c r="C16" s="7" t="s">
        <v>18</v>
      </c>
      <c r="D16" s="8"/>
      <c r="E16" s="37">
        <v>4045.4</v>
      </c>
      <c r="F16" s="38">
        <v>2205.9499999999998</v>
      </c>
      <c r="G16" s="38">
        <v>4193.37</v>
      </c>
      <c r="H16" s="38">
        <v>3679.0799999999995</v>
      </c>
      <c r="I16" s="38">
        <v>2834.81</v>
      </c>
      <c r="J16" s="38">
        <v>1529.9299999999998</v>
      </c>
      <c r="K16" s="38">
        <v>2373.7399999999998</v>
      </c>
      <c r="L16" s="38">
        <v>1359.06</v>
      </c>
      <c r="M16" s="38">
        <v>1430.58</v>
      </c>
      <c r="N16" s="38">
        <v>61.14</v>
      </c>
      <c r="O16" s="38"/>
      <c r="P16" s="38">
        <v>109.32000000000001</v>
      </c>
      <c r="Q16" s="10">
        <v>23822.379999999997</v>
      </c>
      <c r="R16" s="30">
        <v>23822.379999999997</v>
      </c>
    </row>
    <row r="17" spans="1:18" x14ac:dyDescent="0.2">
      <c r="A17" s="18"/>
      <c r="B17" s="22" t="s">
        <v>150</v>
      </c>
      <c r="C17" s="23"/>
      <c r="D17" s="23"/>
      <c r="E17" s="39">
        <v>4045.4</v>
      </c>
      <c r="F17" s="40">
        <v>2205.9499999999998</v>
      </c>
      <c r="G17" s="40">
        <v>4193.37</v>
      </c>
      <c r="H17" s="40">
        <v>3679.0799999999995</v>
      </c>
      <c r="I17" s="40">
        <v>2834.81</v>
      </c>
      <c r="J17" s="40">
        <v>1529.9299999999998</v>
      </c>
      <c r="K17" s="40">
        <v>2373.7399999999998</v>
      </c>
      <c r="L17" s="40">
        <v>1359.06</v>
      </c>
      <c r="M17" s="40">
        <v>1430.58</v>
      </c>
      <c r="N17" s="40">
        <v>61.14</v>
      </c>
      <c r="O17" s="40"/>
      <c r="P17" s="40">
        <v>109.32000000000001</v>
      </c>
      <c r="Q17" s="24">
        <v>23822.379999999997</v>
      </c>
      <c r="R17" s="31">
        <v>23822.379999999997</v>
      </c>
    </row>
    <row r="18" spans="1:18" x14ac:dyDescent="0.2">
      <c r="A18" s="18"/>
      <c r="B18" s="19" t="s">
        <v>41</v>
      </c>
      <c r="C18" s="2" t="s">
        <v>37</v>
      </c>
      <c r="D18" s="4" t="s">
        <v>393</v>
      </c>
      <c r="E18" s="35">
        <v>108454.62</v>
      </c>
      <c r="F18" s="36"/>
      <c r="G18" s="36"/>
      <c r="H18" s="36">
        <v>51063.09</v>
      </c>
      <c r="I18" s="36"/>
      <c r="J18" s="36"/>
      <c r="K18" s="36"/>
      <c r="L18" s="36">
        <v>71402.91</v>
      </c>
      <c r="M18" s="36"/>
      <c r="N18" s="36"/>
      <c r="O18" s="36"/>
      <c r="P18" s="36"/>
      <c r="Q18" s="9">
        <v>230920.62</v>
      </c>
      <c r="R18" s="29">
        <v>230920.62</v>
      </c>
    </row>
    <row r="19" spans="1:18" x14ac:dyDescent="0.2">
      <c r="A19" s="18"/>
      <c r="B19" s="20"/>
      <c r="C19" s="3"/>
      <c r="D19" s="6" t="s">
        <v>38</v>
      </c>
      <c r="E19" s="52">
        <v>18961.740000000002</v>
      </c>
      <c r="F19" s="53">
        <v>73900.61</v>
      </c>
      <c r="G19" s="53">
        <v>57479.33</v>
      </c>
      <c r="H19" s="53"/>
      <c r="I19" s="53">
        <v>1559.07</v>
      </c>
      <c r="J19" s="53"/>
      <c r="K19" s="53">
        <v>2473.1</v>
      </c>
      <c r="L19" s="53">
        <v>1838.29</v>
      </c>
      <c r="M19" s="53">
        <v>22570.95</v>
      </c>
      <c r="N19" s="53">
        <v>13978.35</v>
      </c>
      <c r="O19" s="53">
        <v>8916.44</v>
      </c>
      <c r="P19" s="53">
        <v>16067.56</v>
      </c>
      <c r="Q19" s="11">
        <v>217745.44000000003</v>
      </c>
      <c r="R19" s="51">
        <v>217745.44000000003</v>
      </c>
    </row>
    <row r="20" spans="1:18" x14ac:dyDescent="0.2">
      <c r="A20" s="18"/>
      <c r="B20" s="20"/>
      <c r="C20" s="7" t="s">
        <v>147</v>
      </c>
      <c r="D20" s="8"/>
      <c r="E20" s="37">
        <v>127416.36</v>
      </c>
      <c r="F20" s="38">
        <v>73900.61</v>
      </c>
      <c r="G20" s="38">
        <v>57479.33</v>
      </c>
      <c r="H20" s="38">
        <v>51063.09</v>
      </c>
      <c r="I20" s="38">
        <v>1559.07</v>
      </c>
      <c r="J20" s="38"/>
      <c r="K20" s="38">
        <v>2473.1</v>
      </c>
      <c r="L20" s="38">
        <v>73241.2</v>
      </c>
      <c r="M20" s="38">
        <v>22570.95</v>
      </c>
      <c r="N20" s="38">
        <v>13978.35</v>
      </c>
      <c r="O20" s="38">
        <v>8916.44</v>
      </c>
      <c r="P20" s="38">
        <v>16067.56</v>
      </c>
      <c r="Q20" s="10">
        <v>448666.06000000006</v>
      </c>
      <c r="R20" s="30">
        <v>448666.06000000006</v>
      </c>
    </row>
    <row r="21" spans="1:18" x14ac:dyDescent="0.2">
      <c r="A21" s="18"/>
      <c r="B21" s="22" t="s">
        <v>151</v>
      </c>
      <c r="C21" s="23"/>
      <c r="D21" s="23"/>
      <c r="E21" s="39">
        <v>127416.36</v>
      </c>
      <c r="F21" s="40">
        <v>73900.61</v>
      </c>
      <c r="G21" s="40">
        <v>57479.33</v>
      </c>
      <c r="H21" s="40">
        <v>51063.09</v>
      </c>
      <c r="I21" s="40">
        <v>1559.07</v>
      </c>
      <c r="J21" s="40"/>
      <c r="K21" s="40">
        <v>2473.1</v>
      </c>
      <c r="L21" s="40">
        <v>73241.2</v>
      </c>
      <c r="M21" s="40">
        <v>22570.95</v>
      </c>
      <c r="N21" s="40">
        <v>13978.35</v>
      </c>
      <c r="O21" s="40">
        <v>8916.44</v>
      </c>
      <c r="P21" s="40">
        <v>16067.56</v>
      </c>
      <c r="Q21" s="24">
        <v>448666.06000000006</v>
      </c>
      <c r="R21" s="31">
        <v>448666.06000000006</v>
      </c>
    </row>
    <row r="22" spans="1:18" x14ac:dyDescent="0.2">
      <c r="A22" s="18"/>
      <c r="B22" s="19" t="s">
        <v>10</v>
      </c>
      <c r="C22" s="2" t="s">
        <v>11</v>
      </c>
      <c r="D22" s="4" t="s">
        <v>12</v>
      </c>
      <c r="E22" s="35">
        <v>389.48</v>
      </c>
      <c r="F22" s="36">
        <v>316.54000000000002</v>
      </c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9">
        <v>706.02</v>
      </c>
      <c r="R22" s="29">
        <v>706.02</v>
      </c>
    </row>
    <row r="23" spans="1:18" x14ac:dyDescent="0.2">
      <c r="A23" s="18"/>
      <c r="B23" s="20"/>
      <c r="C23" s="7" t="s">
        <v>18</v>
      </c>
      <c r="D23" s="8"/>
      <c r="E23" s="37">
        <v>389.48</v>
      </c>
      <c r="F23" s="38">
        <v>316.54000000000002</v>
      </c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10">
        <v>706.02</v>
      </c>
      <c r="R23" s="30">
        <v>706.02</v>
      </c>
    </row>
    <row r="24" spans="1:18" x14ac:dyDescent="0.2">
      <c r="A24" s="18"/>
      <c r="B24" s="22" t="s">
        <v>19</v>
      </c>
      <c r="C24" s="23"/>
      <c r="D24" s="23"/>
      <c r="E24" s="39">
        <v>389.48</v>
      </c>
      <c r="F24" s="40">
        <v>316.54000000000002</v>
      </c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24">
        <v>706.02</v>
      </c>
      <c r="R24" s="31">
        <v>706.02</v>
      </c>
    </row>
    <row r="25" spans="1:18" x14ac:dyDescent="0.2">
      <c r="A25" s="18"/>
      <c r="B25" s="19" t="s">
        <v>14</v>
      </c>
      <c r="C25" s="2" t="s">
        <v>11</v>
      </c>
      <c r="D25" s="4" t="s">
        <v>12</v>
      </c>
      <c r="E25" s="35">
        <v>-80614.070000000007</v>
      </c>
      <c r="F25" s="36">
        <v>-773.61000000000013</v>
      </c>
      <c r="G25" s="36">
        <v>-1529.71</v>
      </c>
      <c r="H25" s="36">
        <v>-74.110000000000014</v>
      </c>
      <c r="I25" s="36">
        <v>2085.63</v>
      </c>
      <c r="J25" s="36">
        <v>-2380.2599999999998</v>
      </c>
      <c r="K25" s="36">
        <v>697.23</v>
      </c>
      <c r="L25" s="36">
        <v>1223.1100000000001</v>
      </c>
      <c r="M25" s="36">
        <v>-5148.93</v>
      </c>
      <c r="N25" s="36">
        <v>4392.5399999999991</v>
      </c>
      <c r="O25" s="36">
        <v>-857.82999999999993</v>
      </c>
      <c r="P25" s="36">
        <v>-385</v>
      </c>
      <c r="Q25" s="9">
        <v>-83365.010000000009</v>
      </c>
      <c r="R25" s="29">
        <v>-83365.010000000009</v>
      </c>
    </row>
    <row r="26" spans="1:18" x14ac:dyDescent="0.2">
      <c r="A26" s="18"/>
      <c r="B26" s="20"/>
      <c r="C26" s="3"/>
      <c r="D26" s="6" t="s">
        <v>438</v>
      </c>
      <c r="E26" s="52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>
        <v>16047.65</v>
      </c>
      <c r="Q26" s="11">
        <v>16047.65</v>
      </c>
      <c r="R26" s="51">
        <v>16047.65</v>
      </c>
    </row>
    <row r="27" spans="1:18" x14ac:dyDescent="0.2">
      <c r="A27" s="18"/>
      <c r="B27" s="20"/>
      <c r="C27" s="7" t="s">
        <v>18</v>
      </c>
      <c r="D27" s="8"/>
      <c r="E27" s="37">
        <v>-80614.070000000007</v>
      </c>
      <c r="F27" s="38">
        <v>-773.61000000000013</v>
      </c>
      <c r="G27" s="38">
        <v>-1529.71</v>
      </c>
      <c r="H27" s="38">
        <v>-74.110000000000014</v>
      </c>
      <c r="I27" s="38">
        <v>2085.63</v>
      </c>
      <c r="J27" s="38">
        <v>-2380.2599999999998</v>
      </c>
      <c r="K27" s="38">
        <v>697.23</v>
      </c>
      <c r="L27" s="38">
        <v>1223.1100000000001</v>
      </c>
      <c r="M27" s="38">
        <v>-5148.93</v>
      </c>
      <c r="N27" s="38">
        <v>4392.5399999999991</v>
      </c>
      <c r="O27" s="38">
        <v>-857.82999999999993</v>
      </c>
      <c r="P27" s="38">
        <v>15662.65</v>
      </c>
      <c r="Q27" s="10">
        <v>-67317.360000000015</v>
      </c>
      <c r="R27" s="30">
        <v>-67317.360000000015</v>
      </c>
    </row>
    <row r="28" spans="1:18" x14ac:dyDescent="0.2">
      <c r="A28" s="18"/>
      <c r="B28" s="22" t="s">
        <v>20</v>
      </c>
      <c r="C28" s="23"/>
      <c r="D28" s="23"/>
      <c r="E28" s="39">
        <v>-80614.070000000007</v>
      </c>
      <c r="F28" s="40">
        <v>-773.61000000000013</v>
      </c>
      <c r="G28" s="40">
        <v>-1529.71</v>
      </c>
      <c r="H28" s="40">
        <v>-74.110000000000014</v>
      </c>
      <c r="I28" s="40">
        <v>2085.63</v>
      </c>
      <c r="J28" s="40">
        <v>-2380.2599999999998</v>
      </c>
      <c r="K28" s="40">
        <v>697.23</v>
      </c>
      <c r="L28" s="40">
        <v>1223.1100000000001</v>
      </c>
      <c r="M28" s="40">
        <v>-5148.93</v>
      </c>
      <c r="N28" s="40">
        <v>4392.5399999999991</v>
      </c>
      <c r="O28" s="40">
        <v>-857.82999999999993</v>
      </c>
      <c r="P28" s="40">
        <v>15662.65</v>
      </c>
      <c r="Q28" s="24">
        <v>-67317.360000000015</v>
      </c>
      <c r="R28" s="31">
        <v>-67317.360000000015</v>
      </c>
    </row>
    <row r="29" spans="1:18" x14ac:dyDescent="0.2">
      <c r="A29" s="18"/>
      <c r="B29" s="19" t="s">
        <v>77</v>
      </c>
      <c r="C29" s="2" t="s">
        <v>11</v>
      </c>
      <c r="D29" s="4" t="s">
        <v>12</v>
      </c>
      <c r="E29" s="35">
        <v>2764.88</v>
      </c>
      <c r="F29" s="36">
        <v>2083.5700000000002</v>
      </c>
      <c r="G29" s="36">
        <v>3010.87</v>
      </c>
      <c r="H29" s="36">
        <v>8437.83</v>
      </c>
      <c r="I29" s="36">
        <v>2453.56</v>
      </c>
      <c r="J29" s="36">
        <v>724.9</v>
      </c>
      <c r="K29" s="36">
        <v>2286.2600000000002</v>
      </c>
      <c r="L29" s="36">
        <v>2441.6799999999998</v>
      </c>
      <c r="M29" s="36">
        <v>3690.99</v>
      </c>
      <c r="N29" s="36"/>
      <c r="O29" s="36">
        <v>304.32</v>
      </c>
      <c r="P29" s="36"/>
      <c r="Q29" s="9">
        <v>28198.86</v>
      </c>
      <c r="R29" s="29">
        <v>28198.86</v>
      </c>
    </row>
    <row r="30" spans="1:18" x14ac:dyDescent="0.2">
      <c r="A30" s="18"/>
      <c r="B30" s="20"/>
      <c r="C30" s="3"/>
      <c r="D30" s="6" t="s">
        <v>275</v>
      </c>
      <c r="E30" s="52">
        <v>8034</v>
      </c>
      <c r="F30" s="53">
        <v>6180</v>
      </c>
      <c r="G30" s="53">
        <v>6798</v>
      </c>
      <c r="H30" s="53"/>
      <c r="I30" s="53"/>
      <c r="J30" s="53"/>
      <c r="K30" s="53"/>
      <c r="L30" s="53"/>
      <c r="M30" s="53"/>
      <c r="N30" s="53"/>
      <c r="O30" s="53"/>
      <c r="P30" s="53"/>
      <c r="Q30" s="11">
        <v>21012</v>
      </c>
      <c r="R30" s="51">
        <v>21012</v>
      </c>
    </row>
    <row r="31" spans="1:18" x14ac:dyDescent="0.2">
      <c r="A31" s="18"/>
      <c r="B31" s="20"/>
      <c r="C31" s="7" t="s">
        <v>18</v>
      </c>
      <c r="D31" s="8"/>
      <c r="E31" s="37">
        <v>10798.880000000001</v>
      </c>
      <c r="F31" s="38">
        <v>8263.57</v>
      </c>
      <c r="G31" s="38">
        <v>9808.869999999999</v>
      </c>
      <c r="H31" s="38">
        <v>8437.83</v>
      </c>
      <c r="I31" s="38">
        <v>2453.56</v>
      </c>
      <c r="J31" s="38">
        <v>724.9</v>
      </c>
      <c r="K31" s="38">
        <v>2286.2600000000002</v>
      </c>
      <c r="L31" s="38">
        <v>2441.6799999999998</v>
      </c>
      <c r="M31" s="38">
        <v>3690.99</v>
      </c>
      <c r="N31" s="38"/>
      <c r="O31" s="38">
        <v>304.32</v>
      </c>
      <c r="P31" s="38"/>
      <c r="Q31" s="10">
        <v>49210.86</v>
      </c>
      <c r="R31" s="30">
        <v>49210.86</v>
      </c>
    </row>
    <row r="32" spans="1:18" x14ac:dyDescent="0.2">
      <c r="A32" s="18"/>
      <c r="B32" s="22" t="s">
        <v>153</v>
      </c>
      <c r="C32" s="23"/>
      <c r="D32" s="23"/>
      <c r="E32" s="39">
        <v>10798.880000000001</v>
      </c>
      <c r="F32" s="40">
        <v>8263.57</v>
      </c>
      <c r="G32" s="40">
        <v>9808.869999999999</v>
      </c>
      <c r="H32" s="40">
        <v>8437.83</v>
      </c>
      <c r="I32" s="40">
        <v>2453.56</v>
      </c>
      <c r="J32" s="40">
        <v>724.9</v>
      </c>
      <c r="K32" s="40">
        <v>2286.2600000000002</v>
      </c>
      <c r="L32" s="40">
        <v>2441.6799999999998</v>
      </c>
      <c r="M32" s="40">
        <v>3690.99</v>
      </c>
      <c r="N32" s="40"/>
      <c r="O32" s="40">
        <v>304.32</v>
      </c>
      <c r="P32" s="40"/>
      <c r="Q32" s="24">
        <v>49210.86</v>
      </c>
      <c r="R32" s="31">
        <v>49210.86</v>
      </c>
    </row>
    <row r="33" spans="1:18" x14ac:dyDescent="0.2">
      <c r="A33" s="18"/>
      <c r="B33" s="19" t="s">
        <v>42</v>
      </c>
      <c r="C33" s="2" t="s">
        <v>42</v>
      </c>
      <c r="D33" s="4" t="s">
        <v>42</v>
      </c>
      <c r="E33" s="35">
        <v>-122701.83999999984</v>
      </c>
      <c r="F33" s="36">
        <v>-180158.60000000021</v>
      </c>
      <c r="G33" s="36">
        <v>2707.5199999999145</v>
      </c>
      <c r="H33" s="36">
        <v>-30242.090000000455</v>
      </c>
      <c r="I33" s="36">
        <v>39323.589999999764</v>
      </c>
      <c r="J33" s="36">
        <v>-6974564.3200000003</v>
      </c>
      <c r="K33" s="36">
        <v>28829.69</v>
      </c>
      <c r="L33" s="36">
        <v>1637.4900000000009</v>
      </c>
      <c r="M33" s="36">
        <v>7894.4900000000007</v>
      </c>
      <c r="N33" s="36">
        <v>11361.04</v>
      </c>
      <c r="O33" s="36">
        <v>4476.55</v>
      </c>
      <c r="P33" s="36">
        <v>5218.1099999999997</v>
      </c>
      <c r="Q33" s="9">
        <v>-7206218.3700000001</v>
      </c>
      <c r="R33" s="29">
        <v>-7206218.3700000001</v>
      </c>
    </row>
    <row r="34" spans="1:18" x14ac:dyDescent="0.2">
      <c r="A34" s="18"/>
      <c r="B34" s="20"/>
      <c r="C34" s="7" t="s">
        <v>154</v>
      </c>
      <c r="D34" s="8"/>
      <c r="E34" s="37">
        <v>-122701.83999999984</v>
      </c>
      <c r="F34" s="38">
        <v>-180158.60000000021</v>
      </c>
      <c r="G34" s="38">
        <v>2707.5199999999145</v>
      </c>
      <c r="H34" s="38">
        <v>-30242.090000000455</v>
      </c>
      <c r="I34" s="38">
        <v>39323.589999999764</v>
      </c>
      <c r="J34" s="38">
        <v>-6974564.3200000003</v>
      </c>
      <c r="K34" s="38">
        <v>28829.69</v>
      </c>
      <c r="L34" s="38">
        <v>1637.4900000000009</v>
      </c>
      <c r="M34" s="38">
        <v>7894.4900000000007</v>
      </c>
      <c r="N34" s="38">
        <v>11361.04</v>
      </c>
      <c r="O34" s="38">
        <v>4476.55</v>
      </c>
      <c r="P34" s="38">
        <v>5218.1099999999997</v>
      </c>
      <c r="Q34" s="10">
        <v>-7206218.3700000001</v>
      </c>
      <c r="R34" s="30">
        <v>-7206218.3700000001</v>
      </c>
    </row>
    <row r="35" spans="1:18" x14ac:dyDescent="0.2">
      <c r="A35" s="18"/>
      <c r="B35" s="22" t="s">
        <v>154</v>
      </c>
      <c r="C35" s="23"/>
      <c r="D35" s="23"/>
      <c r="E35" s="39">
        <v>-122701.83999999984</v>
      </c>
      <c r="F35" s="40">
        <v>-180158.60000000021</v>
      </c>
      <c r="G35" s="40">
        <v>2707.5199999999145</v>
      </c>
      <c r="H35" s="40">
        <v>-30242.090000000455</v>
      </c>
      <c r="I35" s="40">
        <v>39323.589999999764</v>
      </c>
      <c r="J35" s="40">
        <v>-6974564.3200000003</v>
      </c>
      <c r="K35" s="40">
        <v>28829.69</v>
      </c>
      <c r="L35" s="40">
        <v>1637.4900000000009</v>
      </c>
      <c r="M35" s="40">
        <v>7894.4900000000007</v>
      </c>
      <c r="N35" s="40">
        <v>11361.04</v>
      </c>
      <c r="O35" s="40">
        <v>4476.55</v>
      </c>
      <c r="P35" s="40">
        <v>5218.1099999999997</v>
      </c>
      <c r="Q35" s="24">
        <v>-7206218.3700000001</v>
      </c>
      <c r="R35" s="31">
        <v>-7206218.3700000001</v>
      </c>
    </row>
    <row r="36" spans="1:18" x14ac:dyDescent="0.2">
      <c r="A36" s="18"/>
      <c r="B36" s="19" t="s">
        <v>134</v>
      </c>
      <c r="C36" s="2" t="s">
        <v>11</v>
      </c>
      <c r="D36" s="4" t="s">
        <v>12</v>
      </c>
      <c r="E36" s="35">
        <v>201.12</v>
      </c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9">
        <v>201.12</v>
      </c>
      <c r="R36" s="29">
        <v>201.12</v>
      </c>
    </row>
    <row r="37" spans="1:18" x14ac:dyDescent="0.2">
      <c r="A37" s="18"/>
      <c r="B37" s="20"/>
      <c r="C37" s="7" t="s">
        <v>18</v>
      </c>
      <c r="D37" s="8"/>
      <c r="E37" s="37">
        <v>201.12</v>
      </c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10">
        <v>201.12</v>
      </c>
      <c r="R37" s="30">
        <v>201.12</v>
      </c>
    </row>
    <row r="38" spans="1:18" x14ac:dyDescent="0.2">
      <c r="A38" s="18"/>
      <c r="B38" s="22" t="s">
        <v>155</v>
      </c>
      <c r="C38" s="23"/>
      <c r="D38" s="23"/>
      <c r="E38" s="39">
        <v>201.12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24">
        <v>201.12</v>
      </c>
      <c r="R38" s="31">
        <v>201.12</v>
      </c>
    </row>
    <row r="39" spans="1:18" x14ac:dyDescent="0.2">
      <c r="A39" s="18"/>
      <c r="B39" s="19" t="s">
        <v>452</v>
      </c>
      <c r="C39" s="2" t="s">
        <v>37</v>
      </c>
      <c r="D39" s="4" t="s">
        <v>38</v>
      </c>
      <c r="E39" s="35"/>
      <c r="F39" s="36">
        <v>885</v>
      </c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9">
        <v>885</v>
      </c>
      <c r="R39" s="29">
        <v>885</v>
      </c>
    </row>
    <row r="40" spans="1:18" x14ac:dyDescent="0.2">
      <c r="A40" s="18"/>
      <c r="B40" s="20"/>
      <c r="C40" s="7" t="s">
        <v>147</v>
      </c>
      <c r="D40" s="8"/>
      <c r="E40" s="37"/>
      <c r="F40" s="38">
        <v>885</v>
      </c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10">
        <v>885</v>
      </c>
      <c r="R40" s="30">
        <v>885</v>
      </c>
    </row>
    <row r="41" spans="1:18" x14ac:dyDescent="0.2">
      <c r="A41" s="18"/>
      <c r="B41" s="22" t="s">
        <v>451</v>
      </c>
      <c r="C41" s="23"/>
      <c r="D41" s="23"/>
      <c r="E41" s="39"/>
      <c r="F41" s="40">
        <v>885</v>
      </c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24">
        <v>885</v>
      </c>
      <c r="R41" s="31">
        <v>885</v>
      </c>
    </row>
    <row r="42" spans="1:18" x14ac:dyDescent="0.2">
      <c r="A42" s="18"/>
      <c r="B42" s="19" t="s">
        <v>87</v>
      </c>
      <c r="C42" s="2" t="s">
        <v>11</v>
      </c>
      <c r="D42" s="4" t="s">
        <v>12</v>
      </c>
      <c r="E42" s="35">
        <v>2012.9699999999998</v>
      </c>
      <c r="F42" s="36">
        <v>2373.1099999999992</v>
      </c>
      <c r="G42" s="36">
        <v>632.82000000000005</v>
      </c>
      <c r="H42" s="36">
        <v>2692.69</v>
      </c>
      <c r="I42" s="36"/>
      <c r="J42" s="36">
        <v>165.54999999999998</v>
      </c>
      <c r="K42" s="36"/>
      <c r="L42" s="36"/>
      <c r="M42" s="36"/>
      <c r="N42" s="36">
        <v>-7.1054273576010019E-15</v>
      </c>
      <c r="O42" s="36"/>
      <c r="P42" s="36"/>
      <c r="Q42" s="9">
        <v>7877.1399999999985</v>
      </c>
      <c r="R42" s="29">
        <v>7877.1399999999985</v>
      </c>
    </row>
    <row r="43" spans="1:18" x14ac:dyDescent="0.2">
      <c r="A43" s="18"/>
      <c r="B43" s="20"/>
      <c r="C43" s="7" t="s">
        <v>18</v>
      </c>
      <c r="D43" s="8"/>
      <c r="E43" s="37">
        <v>2012.9699999999998</v>
      </c>
      <c r="F43" s="38">
        <v>2373.1099999999992</v>
      </c>
      <c r="G43" s="38">
        <v>632.82000000000005</v>
      </c>
      <c r="H43" s="38">
        <v>2692.69</v>
      </c>
      <c r="I43" s="38"/>
      <c r="J43" s="38">
        <v>165.54999999999998</v>
      </c>
      <c r="K43" s="38"/>
      <c r="L43" s="38"/>
      <c r="M43" s="38"/>
      <c r="N43" s="38">
        <v>-7.1054273576010019E-15</v>
      </c>
      <c r="O43" s="38"/>
      <c r="P43" s="38"/>
      <c r="Q43" s="10">
        <v>7877.1399999999985</v>
      </c>
      <c r="R43" s="30">
        <v>7877.1399999999985</v>
      </c>
    </row>
    <row r="44" spans="1:18" x14ac:dyDescent="0.2">
      <c r="A44" s="18"/>
      <c r="B44" s="22" t="s">
        <v>158</v>
      </c>
      <c r="C44" s="23"/>
      <c r="D44" s="23"/>
      <c r="E44" s="39">
        <v>2012.9699999999998</v>
      </c>
      <c r="F44" s="40">
        <v>2373.1099999999992</v>
      </c>
      <c r="G44" s="40">
        <v>632.82000000000005</v>
      </c>
      <c r="H44" s="40">
        <v>2692.69</v>
      </c>
      <c r="I44" s="40"/>
      <c r="J44" s="40">
        <v>165.54999999999998</v>
      </c>
      <c r="K44" s="40"/>
      <c r="L44" s="40"/>
      <c r="M44" s="40"/>
      <c r="N44" s="40">
        <v>-7.1054273576010019E-15</v>
      </c>
      <c r="O44" s="40"/>
      <c r="P44" s="40"/>
      <c r="Q44" s="24">
        <v>7877.1399999999985</v>
      </c>
      <c r="R44" s="31">
        <v>7877.1399999999985</v>
      </c>
    </row>
    <row r="45" spans="1:18" x14ac:dyDescent="0.2">
      <c r="A45" s="135" t="s">
        <v>21</v>
      </c>
      <c r="B45" s="136"/>
      <c r="C45" s="136"/>
      <c r="D45" s="136"/>
      <c r="E45" s="138">
        <v>-53977.209999999825</v>
      </c>
      <c r="F45" s="139">
        <v>-88355.560000000216</v>
      </c>
      <c r="G45" s="139">
        <v>79030.959999999905</v>
      </c>
      <c r="H45" s="139">
        <v>40245.229999999538</v>
      </c>
      <c r="I45" s="139">
        <v>52958.449999999764</v>
      </c>
      <c r="J45" s="139">
        <v>-6968386.6500000004</v>
      </c>
      <c r="K45" s="139">
        <v>39851.57</v>
      </c>
      <c r="L45" s="139">
        <v>84321.61</v>
      </c>
      <c r="M45" s="139">
        <v>38031.340000000004</v>
      </c>
      <c r="N45" s="139">
        <v>32610.730000000003</v>
      </c>
      <c r="O45" s="139">
        <v>16003.18</v>
      </c>
      <c r="P45" s="139">
        <v>42328.030000000006</v>
      </c>
      <c r="Q45" s="140">
        <v>-6685338.3200000003</v>
      </c>
      <c r="R45" s="152">
        <v>-6685338.3200000003</v>
      </c>
    </row>
    <row r="46" spans="1:18" x14ac:dyDescent="0.2">
      <c r="A46" s="4"/>
      <c r="B46" s="4"/>
      <c r="C46" s="4"/>
      <c r="D46" s="4"/>
      <c r="E46" s="35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9"/>
      <c r="R46" s="29"/>
    </row>
    <row r="47" spans="1:18" x14ac:dyDescent="0.2">
      <c r="A47" s="17" t="s">
        <v>45</v>
      </c>
      <c r="B47" s="19" t="s">
        <v>100</v>
      </c>
      <c r="C47" s="2" t="s">
        <v>49</v>
      </c>
      <c r="D47" s="4" t="s">
        <v>53</v>
      </c>
      <c r="E47" s="35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>
        <v>54.43</v>
      </c>
      <c r="Q47" s="9">
        <v>54.43</v>
      </c>
      <c r="R47" s="29">
        <v>54.43</v>
      </c>
    </row>
    <row r="48" spans="1:18" x14ac:dyDescent="0.2">
      <c r="A48" s="18"/>
      <c r="B48" s="20"/>
      <c r="C48" s="7" t="s">
        <v>159</v>
      </c>
      <c r="D48" s="8"/>
      <c r="E48" s="37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>
        <v>54.43</v>
      </c>
      <c r="Q48" s="10">
        <v>54.43</v>
      </c>
      <c r="R48" s="30">
        <v>54.43</v>
      </c>
    </row>
    <row r="49" spans="1:18" x14ac:dyDescent="0.2">
      <c r="A49" s="18"/>
      <c r="B49" s="22" t="s">
        <v>160</v>
      </c>
      <c r="C49" s="23"/>
      <c r="D49" s="23"/>
      <c r="E49" s="39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>
        <v>54.43</v>
      </c>
      <c r="Q49" s="24">
        <v>54.43</v>
      </c>
      <c r="R49" s="31">
        <v>54.43</v>
      </c>
    </row>
    <row r="50" spans="1:18" x14ac:dyDescent="0.2">
      <c r="A50" s="18"/>
      <c r="B50" s="19" t="s">
        <v>94</v>
      </c>
      <c r="C50" s="2" t="s">
        <v>49</v>
      </c>
      <c r="D50" s="4" t="s">
        <v>53</v>
      </c>
      <c r="E50" s="35"/>
      <c r="F50" s="36"/>
      <c r="G50" s="36"/>
      <c r="H50" s="36"/>
      <c r="I50" s="36"/>
      <c r="J50" s="36"/>
      <c r="K50" s="36"/>
      <c r="L50" s="36">
        <v>10.17</v>
      </c>
      <c r="M50" s="36"/>
      <c r="N50" s="36"/>
      <c r="O50" s="36"/>
      <c r="P50" s="36">
        <v>16.95</v>
      </c>
      <c r="Q50" s="9">
        <v>27.119999999999997</v>
      </c>
      <c r="R50" s="29">
        <v>27.119999999999997</v>
      </c>
    </row>
    <row r="51" spans="1:18" x14ac:dyDescent="0.2">
      <c r="A51" s="18"/>
      <c r="B51" s="20"/>
      <c r="C51" s="7" t="s">
        <v>159</v>
      </c>
      <c r="D51" s="8"/>
      <c r="E51" s="37"/>
      <c r="F51" s="38"/>
      <c r="G51" s="38"/>
      <c r="H51" s="38"/>
      <c r="I51" s="38"/>
      <c r="J51" s="38"/>
      <c r="K51" s="38"/>
      <c r="L51" s="38">
        <v>10.17</v>
      </c>
      <c r="M51" s="38"/>
      <c r="N51" s="38"/>
      <c r="O51" s="38"/>
      <c r="P51" s="38">
        <v>16.95</v>
      </c>
      <c r="Q51" s="10">
        <v>27.119999999999997</v>
      </c>
      <c r="R51" s="30">
        <v>27.119999999999997</v>
      </c>
    </row>
    <row r="52" spans="1:18" x14ac:dyDescent="0.2">
      <c r="A52" s="18"/>
      <c r="B52" s="22" t="s">
        <v>162</v>
      </c>
      <c r="C52" s="23"/>
      <c r="D52" s="23"/>
      <c r="E52" s="39"/>
      <c r="F52" s="40"/>
      <c r="G52" s="40"/>
      <c r="H52" s="40"/>
      <c r="I52" s="40"/>
      <c r="J52" s="40"/>
      <c r="K52" s="40"/>
      <c r="L52" s="40">
        <v>10.17</v>
      </c>
      <c r="M52" s="40"/>
      <c r="N52" s="40"/>
      <c r="O52" s="40"/>
      <c r="P52" s="40">
        <v>16.95</v>
      </c>
      <c r="Q52" s="24">
        <v>27.119999999999997</v>
      </c>
      <c r="R52" s="31">
        <v>27.119999999999997</v>
      </c>
    </row>
    <row r="53" spans="1:18" x14ac:dyDescent="0.2">
      <c r="A53" s="18"/>
      <c r="B53" s="19" t="s">
        <v>14</v>
      </c>
      <c r="C53" s="2" t="s">
        <v>11</v>
      </c>
      <c r="D53" s="4" t="s">
        <v>12</v>
      </c>
      <c r="E53" s="35"/>
      <c r="F53" s="36"/>
      <c r="G53" s="36">
        <v>34.18</v>
      </c>
      <c r="H53" s="36"/>
      <c r="I53" s="36"/>
      <c r="J53" s="36"/>
      <c r="K53" s="36"/>
      <c r="L53" s="36">
        <v>5.62</v>
      </c>
      <c r="M53" s="36"/>
      <c r="N53" s="36"/>
      <c r="O53" s="36"/>
      <c r="P53" s="36">
        <v>3.18</v>
      </c>
      <c r="Q53" s="9">
        <v>42.98</v>
      </c>
      <c r="R53" s="29">
        <v>42.98</v>
      </c>
    </row>
    <row r="54" spans="1:18" x14ac:dyDescent="0.2">
      <c r="A54" s="18"/>
      <c r="B54" s="20"/>
      <c r="C54" s="7" t="s">
        <v>18</v>
      </c>
      <c r="D54" s="8"/>
      <c r="E54" s="37"/>
      <c r="F54" s="38"/>
      <c r="G54" s="38">
        <v>34.18</v>
      </c>
      <c r="H54" s="38"/>
      <c r="I54" s="38"/>
      <c r="J54" s="38"/>
      <c r="K54" s="38"/>
      <c r="L54" s="38">
        <v>5.62</v>
      </c>
      <c r="M54" s="38"/>
      <c r="N54" s="38"/>
      <c r="O54" s="38"/>
      <c r="P54" s="38">
        <v>3.18</v>
      </c>
      <c r="Q54" s="10">
        <v>42.98</v>
      </c>
      <c r="R54" s="30">
        <v>42.98</v>
      </c>
    </row>
    <row r="55" spans="1:18" x14ac:dyDescent="0.2">
      <c r="A55" s="18"/>
      <c r="B55" s="22" t="s">
        <v>20</v>
      </c>
      <c r="C55" s="23"/>
      <c r="D55" s="23"/>
      <c r="E55" s="39"/>
      <c r="F55" s="40"/>
      <c r="G55" s="40">
        <v>34.18</v>
      </c>
      <c r="H55" s="40"/>
      <c r="I55" s="40"/>
      <c r="J55" s="40"/>
      <c r="K55" s="40"/>
      <c r="L55" s="40">
        <v>5.62</v>
      </c>
      <c r="M55" s="40"/>
      <c r="N55" s="40"/>
      <c r="O55" s="40"/>
      <c r="P55" s="40">
        <v>3.18</v>
      </c>
      <c r="Q55" s="24">
        <v>42.98</v>
      </c>
      <c r="R55" s="31">
        <v>42.98</v>
      </c>
    </row>
    <row r="56" spans="1:18" x14ac:dyDescent="0.2">
      <c r="A56" s="18"/>
      <c r="B56" s="19" t="s">
        <v>35</v>
      </c>
      <c r="C56" s="2" t="s">
        <v>47</v>
      </c>
      <c r="D56" s="4" t="s">
        <v>35</v>
      </c>
      <c r="E56" s="35"/>
      <c r="F56" s="36"/>
      <c r="G56" s="36">
        <v>44.45</v>
      </c>
      <c r="H56" s="36"/>
      <c r="I56" s="36"/>
      <c r="J56" s="36"/>
      <c r="K56" s="36"/>
      <c r="L56" s="36">
        <v>37.049999999999997</v>
      </c>
      <c r="M56" s="36"/>
      <c r="N56" s="36"/>
      <c r="O56" s="36"/>
      <c r="P56" s="36">
        <v>17.419999999999998</v>
      </c>
      <c r="Q56" s="9">
        <v>98.92</v>
      </c>
      <c r="R56" s="29">
        <v>98.92</v>
      </c>
    </row>
    <row r="57" spans="1:18" x14ac:dyDescent="0.2">
      <c r="A57" s="18"/>
      <c r="B57" s="20"/>
      <c r="C57" s="7" t="s">
        <v>166</v>
      </c>
      <c r="D57" s="8"/>
      <c r="E57" s="37"/>
      <c r="F57" s="38"/>
      <c r="G57" s="38">
        <v>44.45</v>
      </c>
      <c r="H57" s="38"/>
      <c r="I57" s="38"/>
      <c r="J57" s="38"/>
      <c r="K57" s="38"/>
      <c r="L57" s="38">
        <v>37.049999999999997</v>
      </c>
      <c r="M57" s="38"/>
      <c r="N57" s="38"/>
      <c r="O57" s="38"/>
      <c r="P57" s="38">
        <v>17.419999999999998</v>
      </c>
      <c r="Q57" s="10">
        <v>98.92</v>
      </c>
      <c r="R57" s="30">
        <v>98.92</v>
      </c>
    </row>
    <row r="58" spans="1:18" x14ac:dyDescent="0.2">
      <c r="A58" s="18"/>
      <c r="B58" s="22" t="s">
        <v>145</v>
      </c>
      <c r="C58" s="23"/>
      <c r="D58" s="23"/>
      <c r="E58" s="39"/>
      <c r="F58" s="40"/>
      <c r="G58" s="40">
        <v>44.45</v>
      </c>
      <c r="H58" s="40"/>
      <c r="I58" s="40"/>
      <c r="J58" s="40"/>
      <c r="K58" s="40"/>
      <c r="L58" s="40">
        <v>37.049999999999997</v>
      </c>
      <c r="M58" s="40"/>
      <c r="N58" s="40"/>
      <c r="O58" s="40"/>
      <c r="P58" s="40">
        <v>17.419999999999998</v>
      </c>
      <c r="Q58" s="24">
        <v>98.92</v>
      </c>
      <c r="R58" s="31">
        <v>98.92</v>
      </c>
    </row>
    <row r="59" spans="1:18" x14ac:dyDescent="0.2">
      <c r="A59" s="18"/>
      <c r="B59" s="19" t="s">
        <v>111</v>
      </c>
      <c r="C59" s="2" t="s">
        <v>49</v>
      </c>
      <c r="D59" s="4" t="s">
        <v>53</v>
      </c>
      <c r="E59" s="35"/>
      <c r="F59" s="36"/>
      <c r="G59" s="36">
        <v>402.82</v>
      </c>
      <c r="H59" s="36"/>
      <c r="I59" s="36"/>
      <c r="J59" s="36"/>
      <c r="K59" s="36"/>
      <c r="L59" s="36">
        <v>70.69</v>
      </c>
      <c r="M59" s="36"/>
      <c r="N59" s="36"/>
      <c r="O59" s="36"/>
      <c r="P59" s="36">
        <v>87.19</v>
      </c>
      <c r="Q59" s="9">
        <v>560.70000000000005</v>
      </c>
      <c r="R59" s="29">
        <v>560.70000000000005</v>
      </c>
    </row>
    <row r="60" spans="1:18" x14ac:dyDescent="0.2">
      <c r="A60" s="18"/>
      <c r="B60" s="20"/>
      <c r="C60" s="7" t="s">
        <v>159</v>
      </c>
      <c r="D60" s="8"/>
      <c r="E60" s="37"/>
      <c r="F60" s="38"/>
      <c r="G60" s="38">
        <v>402.82</v>
      </c>
      <c r="H60" s="38"/>
      <c r="I60" s="38"/>
      <c r="J60" s="38"/>
      <c r="K60" s="38"/>
      <c r="L60" s="38">
        <v>70.69</v>
      </c>
      <c r="M60" s="38"/>
      <c r="N60" s="38"/>
      <c r="O60" s="38"/>
      <c r="P60" s="38">
        <v>87.19</v>
      </c>
      <c r="Q60" s="10">
        <v>560.70000000000005</v>
      </c>
      <c r="R60" s="30">
        <v>560.70000000000005</v>
      </c>
    </row>
    <row r="61" spans="1:18" x14ac:dyDescent="0.2">
      <c r="A61" s="18"/>
      <c r="B61" s="22" t="s">
        <v>170</v>
      </c>
      <c r="C61" s="23"/>
      <c r="D61" s="23"/>
      <c r="E61" s="39"/>
      <c r="F61" s="40"/>
      <c r="G61" s="40">
        <v>402.82</v>
      </c>
      <c r="H61" s="40"/>
      <c r="I61" s="40"/>
      <c r="J61" s="40"/>
      <c r="K61" s="40"/>
      <c r="L61" s="40">
        <v>70.69</v>
      </c>
      <c r="M61" s="40"/>
      <c r="N61" s="40"/>
      <c r="O61" s="40"/>
      <c r="P61" s="40">
        <v>87.19</v>
      </c>
      <c r="Q61" s="24">
        <v>560.70000000000005</v>
      </c>
      <c r="R61" s="31">
        <v>560.70000000000005</v>
      </c>
    </row>
    <row r="62" spans="1:18" x14ac:dyDescent="0.2">
      <c r="A62" s="135" t="s">
        <v>180</v>
      </c>
      <c r="B62" s="136"/>
      <c r="C62" s="136"/>
      <c r="D62" s="136"/>
      <c r="E62" s="138"/>
      <c r="F62" s="139"/>
      <c r="G62" s="139">
        <v>481.45</v>
      </c>
      <c r="H62" s="139"/>
      <c r="I62" s="139"/>
      <c r="J62" s="139"/>
      <c r="K62" s="139"/>
      <c r="L62" s="139">
        <v>123.53</v>
      </c>
      <c r="M62" s="139"/>
      <c r="N62" s="139"/>
      <c r="O62" s="139"/>
      <c r="P62" s="139">
        <v>179.17000000000002</v>
      </c>
      <c r="Q62" s="140">
        <v>784.15000000000009</v>
      </c>
      <c r="R62" s="152">
        <v>784.15000000000009</v>
      </c>
    </row>
    <row r="63" spans="1:18" x14ac:dyDescent="0.2">
      <c r="A63" s="4"/>
      <c r="B63" s="4"/>
      <c r="C63" s="4"/>
      <c r="D63" s="4"/>
      <c r="E63" s="35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9"/>
      <c r="R63" s="29"/>
    </row>
    <row r="64" spans="1:18" x14ac:dyDescent="0.2">
      <c r="A64" s="17" t="s">
        <v>54</v>
      </c>
      <c r="B64" s="19" t="s">
        <v>78</v>
      </c>
      <c r="C64" s="2" t="s">
        <v>37</v>
      </c>
      <c r="D64" s="4" t="s">
        <v>38</v>
      </c>
      <c r="E64" s="35"/>
      <c r="F64" s="36"/>
      <c r="G64" s="36">
        <v>45007</v>
      </c>
      <c r="H64" s="36">
        <v>26865</v>
      </c>
      <c r="I64" s="36">
        <v>49946.01</v>
      </c>
      <c r="J64" s="36">
        <v>40785</v>
      </c>
      <c r="K64" s="36">
        <v>4634.18</v>
      </c>
      <c r="L64" s="36"/>
      <c r="M64" s="36"/>
      <c r="N64" s="36">
        <v>19393.95</v>
      </c>
      <c r="O64" s="36">
        <v>16261.5</v>
      </c>
      <c r="P64" s="36">
        <v>39069.5</v>
      </c>
      <c r="Q64" s="9">
        <v>241962.14</v>
      </c>
      <c r="R64" s="29">
        <v>241962.14</v>
      </c>
    </row>
    <row r="65" spans="1:18" x14ac:dyDescent="0.2">
      <c r="A65" s="18"/>
      <c r="B65" s="20"/>
      <c r="C65" s="3"/>
      <c r="D65" s="6" t="s">
        <v>450</v>
      </c>
      <c r="E65" s="52"/>
      <c r="F65" s="53"/>
      <c r="G65" s="53"/>
      <c r="H65" s="53"/>
      <c r="I65" s="53"/>
      <c r="J65" s="53"/>
      <c r="K65" s="53">
        <v>85746.5</v>
      </c>
      <c r="L65" s="53">
        <v>66530</v>
      </c>
      <c r="M65" s="53">
        <v>85199</v>
      </c>
      <c r="N65" s="53"/>
      <c r="O65" s="53"/>
      <c r="P65" s="53"/>
      <c r="Q65" s="11">
        <v>237475.5</v>
      </c>
      <c r="R65" s="51">
        <v>237475.5</v>
      </c>
    </row>
    <row r="66" spans="1:18" x14ac:dyDescent="0.2">
      <c r="A66" s="18"/>
      <c r="B66" s="20"/>
      <c r="C66" s="7" t="s">
        <v>147</v>
      </c>
      <c r="D66" s="8"/>
      <c r="E66" s="37"/>
      <c r="F66" s="38"/>
      <c r="G66" s="38">
        <v>45007</v>
      </c>
      <c r="H66" s="38">
        <v>26865</v>
      </c>
      <c r="I66" s="38">
        <v>49946.01</v>
      </c>
      <c r="J66" s="38">
        <v>40785</v>
      </c>
      <c r="K66" s="38">
        <v>90380.68</v>
      </c>
      <c r="L66" s="38">
        <v>66530</v>
      </c>
      <c r="M66" s="38">
        <v>85199</v>
      </c>
      <c r="N66" s="38">
        <v>19393.95</v>
      </c>
      <c r="O66" s="38">
        <v>16261.5</v>
      </c>
      <c r="P66" s="38">
        <v>39069.5</v>
      </c>
      <c r="Q66" s="10">
        <v>479437.64</v>
      </c>
      <c r="R66" s="30">
        <v>479437.64</v>
      </c>
    </row>
    <row r="67" spans="1:18" x14ac:dyDescent="0.2">
      <c r="A67" s="18"/>
      <c r="B67" s="22" t="s">
        <v>181</v>
      </c>
      <c r="C67" s="23"/>
      <c r="D67" s="23"/>
      <c r="E67" s="39"/>
      <c r="F67" s="40"/>
      <c r="G67" s="40">
        <v>45007</v>
      </c>
      <c r="H67" s="40">
        <v>26865</v>
      </c>
      <c r="I67" s="40">
        <v>49946.01</v>
      </c>
      <c r="J67" s="40">
        <v>40785</v>
      </c>
      <c r="K67" s="40">
        <v>90380.68</v>
      </c>
      <c r="L67" s="40">
        <v>66530</v>
      </c>
      <c r="M67" s="40">
        <v>85199</v>
      </c>
      <c r="N67" s="40">
        <v>19393.95</v>
      </c>
      <c r="O67" s="40">
        <v>16261.5</v>
      </c>
      <c r="P67" s="40">
        <v>39069.5</v>
      </c>
      <c r="Q67" s="24">
        <v>479437.64</v>
      </c>
      <c r="R67" s="31">
        <v>479437.64</v>
      </c>
    </row>
    <row r="68" spans="1:18" x14ac:dyDescent="0.2">
      <c r="A68" s="18"/>
      <c r="B68" s="19" t="s">
        <v>449</v>
      </c>
      <c r="C68" s="2" t="s">
        <v>37</v>
      </c>
      <c r="D68" s="4" t="s">
        <v>38</v>
      </c>
      <c r="E68" s="35"/>
      <c r="F68" s="36"/>
      <c r="G68" s="36">
        <v>3142.57</v>
      </c>
      <c r="H68" s="36"/>
      <c r="I68" s="36"/>
      <c r="J68" s="36"/>
      <c r="K68" s="36"/>
      <c r="L68" s="36"/>
      <c r="M68" s="36"/>
      <c r="N68" s="36"/>
      <c r="O68" s="36"/>
      <c r="P68" s="36"/>
      <c r="Q68" s="9">
        <v>3142.57</v>
      </c>
      <c r="R68" s="29">
        <v>3142.57</v>
      </c>
    </row>
    <row r="69" spans="1:18" x14ac:dyDescent="0.2">
      <c r="A69" s="18"/>
      <c r="B69" s="20"/>
      <c r="C69" s="3"/>
      <c r="D69" s="6" t="s">
        <v>448</v>
      </c>
      <c r="E69" s="52"/>
      <c r="F69" s="53">
        <v>162424.1</v>
      </c>
      <c r="G69" s="53"/>
      <c r="H69" s="53"/>
      <c r="I69" s="53"/>
      <c r="J69" s="53">
        <v>2100913.6800000002</v>
      </c>
      <c r="K69" s="53"/>
      <c r="L69" s="53"/>
      <c r="M69" s="53"/>
      <c r="N69" s="53"/>
      <c r="O69" s="53"/>
      <c r="P69" s="53"/>
      <c r="Q69" s="11">
        <v>2263337.7800000003</v>
      </c>
      <c r="R69" s="51">
        <v>2263337.7800000003</v>
      </c>
    </row>
    <row r="70" spans="1:18" x14ac:dyDescent="0.2">
      <c r="A70" s="18"/>
      <c r="B70" s="20"/>
      <c r="C70" s="7" t="s">
        <v>147</v>
      </c>
      <c r="D70" s="8"/>
      <c r="E70" s="37"/>
      <c r="F70" s="38">
        <v>162424.1</v>
      </c>
      <c r="G70" s="38">
        <v>3142.57</v>
      </c>
      <c r="H70" s="38"/>
      <c r="I70" s="38"/>
      <c r="J70" s="38">
        <v>2100913.6800000002</v>
      </c>
      <c r="K70" s="38"/>
      <c r="L70" s="38"/>
      <c r="M70" s="38"/>
      <c r="N70" s="38"/>
      <c r="O70" s="38"/>
      <c r="P70" s="38"/>
      <c r="Q70" s="10">
        <v>2266480.35</v>
      </c>
      <c r="R70" s="30">
        <v>2266480.35</v>
      </c>
    </row>
    <row r="71" spans="1:18" x14ac:dyDescent="0.2">
      <c r="A71" s="18"/>
      <c r="B71" s="22" t="s">
        <v>447</v>
      </c>
      <c r="C71" s="23"/>
      <c r="D71" s="23"/>
      <c r="E71" s="39"/>
      <c r="F71" s="40">
        <v>162424.1</v>
      </c>
      <c r="G71" s="40">
        <v>3142.57</v>
      </c>
      <c r="H71" s="40"/>
      <c r="I71" s="40"/>
      <c r="J71" s="40">
        <v>2100913.6800000002</v>
      </c>
      <c r="K71" s="40"/>
      <c r="L71" s="40"/>
      <c r="M71" s="40"/>
      <c r="N71" s="40"/>
      <c r="O71" s="40"/>
      <c r="P71" s="40"/>
      <c r="Q71" s="24">
        <v>2266480.35</v>
      </c>
      <c r="R71" s="31">
        <v>2266480.35</v>
      </c>
    </row>
    <row r="72" spans="1:18" x14ac:dyDescent="0.2">
      <c r="A72" s="18"/>
      <c r="B72" s="19" t="s">
        <v>446</v>
      </c>
      <c r="C72" s="2" t="s">
        <v>37</v>
      </c>
      <c r="D72" s="4" t="s">
        <v>38</v>
      </c>
      <c r="E72" s="35">
        <v>20961.759999999998</v>
      </c>
      <c r="F72" s="36"/>
      <c r="G72" s="36"/>
      <c r="H72" s="36">
        <v>34715.800000000003</v>
      </c>
      <c r="I72" s="36"/>
      <c r="J72" s="36"/>
      <c r="K72" s="36"/>
      <c r="L72" s="36"/>
      <c r="M72" s="36"/>
      <c r="N72" s="36"/>
      <c r="O72" s="36"/>
      <c r="P72" s="36"/>
      <c r="Q72" s="9">
        <v>55677.56</v>
      </c>
      <c r="R72" s="29">
        <v>55677.56</v>
      </c>
    </row>
    <row r="73" spans="1:18" x14ac:dyDescent="0.2">
      <c r="A73" s="18"/>
      <c r="B73" s="20"/>
      <c r="C73" s="7" t="s">
        <v>147</v>
      </c>
      <c r="D73" s="8"/>
      <c r="E73" s="37">
        <v>20961.759999999998</v>
      </c>
      <c r="F73" s="38"/>
      <c r="G73" s="38"/>
      <c r="H73" s="38">
        <v>34715.800000000003</v>
      </c>
      <c r="I73" s="38"/>
      <c r="J73" s="38"/>
      <c r="K73" s="38"/>
      <c r="L73" s="38"/>
      <c r="M73" s="38"/>
      <c r="N73" s="38"/>
      <c r="O73" s="38"/>
      <c r="P73" s="38"/>
      <c r="Q73" s="10">
        <v>55677.56</v>
      </c>
      <c r="R73" s="30">
        <v>55677.56</v>
      </c>
    </row>
    <row r="74" spans="1:18" x14ac:dyDescent="0.2">
      <c r="A74" s="18"/>
      <c r="B74" s="22" t="s">
        <v>445</v>
      </c>
      <c r="C74" s="23"/>
      <c r="D74" s="23"/>
      <c r="E74" s="39">
        <v>20961.759999999998</v>
      </c>
      <c r="F74" s="40"/>
      <c r="G74" s="40"/>
      <c r="H74" s="40">
        <v>34715.800000000003</v>
      </c>
      <c r="I74" s="40"/>
      <c r="J74" s="40"/>
      <c r="K74" s="40"/>
      <c r="L74" s="40"/>
      <c r="M74" s="40"/>
      <c r="N74" s="40"/>
      <c r="O74" s="40"/>
      <c r="P74" s="40"/>
      <c r="Q74" s="24">
        <v>55677.56</v>
      </c>
      <c r="R74" s="31">
        <v>55677.56</v>
      </c>
    </row>
    <row r="75" spans="1:18" x14ac:dyDescent="0.2">
      <c r="A75" s="18"/>
      <c r="B75" s="19" t="s">
        <v>91</v>
      </c>
      <c r="C75" s="2" t="s">
        <v>37</v>
      </c>
      <c r="D75" s="4" t="s">
        <v>38</v>
      </c>
      <c r="E75" s="35"/>
      <c r="F75" s="36"/>
      <c r="G75" s="36"/>
      <c r="H75" s="36"/>
      <c r="I75" s="36">
        <v>0</v>
      </c>
      <c r="J75" s="36"/>
      <c r="K75" s="36"/>
      <c r="L75" s="36"/>
      <c r="M75" s="36"/>
      <c r="N75" s="36"/>
      <c r="O75" s="36"/>
      <c r="P75" s="36">
        <v>0</v>
      </c>
      <c r="Q75" s="9">
        <v>0</v>
      </c>
      <c r="R75" s="29">
        <v>0</v>
      </c>
    </row>
    <row r="76" spans="1:18" x14ac:dyDescent="0.2">
      <c r="A76" s="18"/>
      <c r="B76" s="20"/>
      <c r="C76" s="3"/>
      <c r="D76" s="6" t="s">
        <v>444</v>
      </c>
      <c r="E76" s="52"/>
      <c r="F76" s="53"/>
      <c r="G76" s="53"/>
      <c r="H76" s="53"/>
      <c r="I76" s="53"/>
      <c r="J76" s="53"/>
      <c r="K76" s="53"/>
      <c r="L76" s="53"/>
      <c r="M76" s="53">
        <v>74271.55</v>
      </c>
      <c r="N76" s="53">
        <v>605495.31000000006</v>
      </c>
      <c r="O76" s="53"/>
      <c r="P76" s="53"/>
      <c r="Q76" s="11">
        <v>679766.8600000001</v>
      </c>
      <c r="R76" s="51">
        <v>679766.8600000001</v>
      </c>
    </row>
    <row r="77" spans="1:18" x14ac:dyDescent="0.2">
      <c r="A77" s="18"/>
      <c r="B77" s="20"/>
      <c r="C77" s="3"/>
      <c r="D77" s="6" t="s">
        <v>443</v>
      </c>
      <c r="E77" s="52"/>
      <c r="F77" s="53"/>
      <c r="G77" s="53"/>
      <c r="H77" s="53"/>
      <c r="I77" s="53"/>
      <c r="J77" s="53">
        <v>4759009.75</v>
      </c>
      <c r="K77" s="53"/>
      <c r="L77" s="53"/>
      <c r="M77" s="53"/>
      <c r="N77" s="53"/>
      <c r="O77" s="53"/>
      <c r="P77" s="53"/>
      <c r="Q77" s="11">
        <v>4759009.75</v>
      </c>
      <c r="R77" s="51">
        <v>4759009.75</v>
      </c>
    </row>
    <row r="78" spans="1:18" x14ac:dyDescent="0.2">
      <c r="A78" s="18"/>
      <c r="B78" s="20"/>
      <c r="C78" s="7" t="s">
        <v>147</v>
      </c>
      <c r="D78" s="8"/>
      <c r="E78" s="37"/>
      <c r="F78" s="38"/>
      <c r="G78" s="38"/>
      <c r="H78" s="38"/>
      <c r="I78" s="38">
        <v>0</v>
      </c>
      <c r="J78" s="38">
        <v>4759009.75</v>
      </c>
      <c r="K78" s="38"/>
      <c r="L78" s="38"/>
      <c r="M78" s="38">
        <v>74271.55</v>
      </c>
      <c r="N78" s="38">
        <v>605495.31000000006</v>
      </c>
      <c r="O78" s="38"/>
      <c r="P78" s="38">
        <v>0</v>
      </c>
      <c r="Q78" s="10">
        <v>5438776.6100000003</v>
      </c>
      <c r="R78" s="30">
        <v>5438776.6100000003</v>
      </c>
    </row>
    <row r="79" spans="1:18" x14ac:dyDescent="0.2">
      <c r="A79" s="18"/>
      <c r="B79" s="22" t="s">
        <v>184</v>
      </c>
      <c r="C79" s="23"/>
      <c r="D79" s="23"/>
      <c r="E79" s="39"/>
      <c r="F79" s="40"/>
      <c r="G79" s="40"/>
      <c r="H79" s="40"/>
      <c r="I79" s="40">
        <v>0</v>
      </c>
      <c r="J79" s="40">
        <v>4759009.75</v>
      </c>
      <c r="K79" s="40"/>
      <c r="L79" s="40"/>
      <c r="M79" s="40">
        <v>74271.55</v>
      </c>
      <c r="N79" s="40">
        <v>605495.31000000006</v>
      </c>
      <c r="O79" s="40"/>
      <c r="P79" s="40">
        <v>0</v>
      </c>
      <c r="Q79" s="24">
        <v>5438776.6100000003</v>
      </c>
      <c r="R79" s="31">
        <v>5438776.6100000003</v>
      </c>
    </row>
    <row r="80" spans="1:18" x14ac:dyDescent="0.2">
      <c r="A80" s="18"/>
      <c r="B80" s="19" t="s">
        <v>141</v>
      </c>
      <c r="C80" s="2" t="s">
        <v>37</v>
      </c>
      <c r="D80" s="4" t="s">
        <v>38</v>
      </c>
      <c r="E80" s="35">
        <v>283.5</v>
      </c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9">
        <v>283.5</v>
      </c>
      <c r="R80" s="29">
        <v>283.5</v>
      </c>
    </row>
    <row r="81" spans="1:18" x14ac:dyDescent="0.2">
      <c r="A81" s="18"/>
      <c r="B81" s="20"/>
      <c r="C81" s="7" t="s">
        <v>147</v>
      </c>
      <c r="D81" s="8"/>
      <c r="E81" s="37">
        <v>283.5</v>
      </c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10">
        <v>283.5</v>
      </c>
      <c r="R81" s="30">
        <v>283.5</v>
      </c>
    </row>
    <row r="82" spans="1:18" x14ac:dyDescent="0.2">
      <c r="A82" s="18"/>
      <c r="B82" s="22" t="s">
        <v>188</v>
      </c>
      <c r="C82" s="23"/>
      <c r="D82" s="23"/>
      <c r="E82" s="39">
        <v>283.5</v>
      </c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24">
        <v>283.5</v>
      </c>
      <c r="R82" s="31">
        <v>283.5</v>
      </c>
    </row>
    <row r="83" spans="1:18" x14ac:dyDescent="0.2">
      <c r="A83" s="18"/>
      <c r="B83" s="19" t="s">
        <v>442</v>
      </c>
      <c r="C83" s="2" t="s">
        <v>37</v>
      </c>
      <c r="D83" s="4" t="s">
        <v>38</v>
      </c>
      <c r="E83" s="35"/>
      <c r="F83" s="36"/>
      <c r="G83" s="36">
        <v>30180</v>
      </c>
      <c r="H83" s="36"/>
      <c r="I83" s="36">
        <v>2615</v>
      </c>
      <c r="J83" s="36">
        <v>32547.8</v>
      </c>
      <c r="K83" s="36">
        <v>18380</v>
      </c>
      <c r="L83" s="36">
        <v>21823.11</v>
      </c>
      <c r="M83" s="36">
        <v>45320.94</v>
      </c>
      <c r="N83" s="36"/>
      <c r="O83" s="36"/>
      <c r="P83" s="36"/>
      <c r="Q83" s="9">
        <v>150866.85</v>
      </c>
      <c r="R83" s="29">
        <v>150866.85</v>
      </c>
    </row>
    <row r="84" spans="1:18" x14ac:dyDescent="0.2">
      <c r="A84" s="18"/>
      <c r="B84" s="20"/>
      <c r="C84" s="3"/>
      <c r="D84" s="6" t="s">
        <v>441</v>
      </c>
      <c r="E84" s="52"/>
      <c r="F84" s="53">
        <v>161274.76999999999</v>
      </c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11">
        <v>161274.76999999999</v>
      </c>
      <c r="R84" s="51">
        <v>161274.76999999999</v>
      </c>
    </row>
    <row r="85" spans="1:18" x14ac:dyDescent="0.2">
      <c r="A85" s="18"/>
      <c r="B85" s="20"/>
      <c r="C85" s="7" t="s">
        <v>147</v>
      </c>
      <c r="D85" s="8"/>
      <c r="E85" s="37"/>
      <c r="F85" s="38">
        <v>161274.76999999999</v>
      </c>
      <c r="G85" s="38">
        <v>30180</v>
      </c>
      <c r="H85" s="38"/>
      <c r="I85" s="38">
        <v>2615</v>
      </c>
      <c r="J85" s="38">
        <v>32547.8</v>
      </c>
      <c r="K85" s="38">
        <v>18380</v>
      </c>
      <c r="L85" s="38">
        <v>21823.11</v>
      </c>
      <c r="M85" s="38">
        <v>45320.94</v>
      </c>
      <c r="N85" s="38"/>
      <c r="O85" s="38"/>
      <c r="P85" s="38"/>
      <c r="Q85" s="10">
        <v>312141.62</v>
      </c>
      <c r="R85" s="30">
        <v>312141.62</v>
      </c>
    </row>
    <row r="86" spans="1:18" x14ac:dyDescent="0.2">
      <c r="A86" s="18"/>
      <c r="B86" s="22" t="s">
        <v>440</v>
      </c>
      <c r="C86" s="23"/>
      <c r="D86" s="23"/>
      <c r="E86" s="39"/>
      <c r="F86" s="40">
        <v>161274.76999999999</v>
      </c>
      <c r="G86" s="40">
        <v>30180</v>
      </c>
      <c r="H86" s="40"/>
      <c r="I86" s="40">
        <v>2615</v>
      </c>
      <c r="J86" s="40">
        <v>32547.8</v>
      </c>
      <c r="K86" s="40">
        <v>18380</v>
      </c>
      <c r="L86" s="40">
        <v>21823.11</v>
      </c>
      <c r="M86" s="40">
        <v>45320.94</v>
      </c>
      <c r="N86" s="40"/>
      <c r="O86" s="40"/>
      <c r="P86" s="40"/>
      <c r="Q86" s="24">
        <v>312141.62</v>
      </c>
      <c r="R86" s="31">
        <v>312141.62</v>
      </c>
    </row>
    <row r="87" spans="1:18" x14ac:dyDescent="0.2">
      <c r="A87" s="135" t="s">
        <v>191</v>
      </c>
      <c r="B87" s="136"/>
      <c r="C87" s="136"/>
      <c r="D87" s="136"/>
      <c r="E87" s="138">
        <v>21245.26</v>
      </c>
      <c r="F87" s="139">
        <v>323698.87</v>
      </c>
      <c r="G87" s="139">
        <v>78329.570000000007</v>
      </c>
      <c r="H87" s="139">
        <v>61580.800000000003</v>
      </c>
      <c r="I87" s="139">
        <v>52561.01</v>
      </c>
      <c r="J87" s="139">
        <v>6933256.2299999995</v>
      </c>
      <c r="K87" s="139">
        <v>108760.68</v>
      </c>
      <c r="L87" s="139">
        <v>88353.11</v>
      </c>
      <c r="M87" s="139">
        <v>204791.49</v>
      </c>
      <c r="N87" s="139">
        <v>624889.26</v>
      </c>
      <c r="O87" s="139">
        <v>16261.5</v>
      </c>
      <c r="P87" s="139">
        <v>39069.5</v>
      </c>
      <c r="Q87" s="140">
        <v>8552797.2799999993</v>
      </c>
      <c r="R87" s="152">
        <v>8552797.2799999993</v>
      </c>
    </row>
    <row r="88" spans="1:18" x14ac:dyDescent="0.2">
      <c r="A88" s="4"/>
      <c r="B88" s="4"/>
      <c r="C88" s="4"/>
      <c r="D88" s="4"/>
      <c r="E88" s="35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9"/>
      <c r="R88" s="29"/>
    </row>
    <row r="89" spans="1:18" x14ac:dyDescent="0.2">
      <c r="A89" s="17" t="s">
        <v>15</v>
      </c>
      <c r="B89" s="19" t="s">
        <v>56</v>
      </c>
      <c r="C89" s="2" t="s">
        <v>57</v>
      </c>
      <c r="D89" s="4" t="s">
        <v>58</v>
      </c>
      <c r="E89" s="35">
        <v>6225.84</v>
      </c>
      <c r="F89" s="36">
        <v>15153.07</v>
      </c>
      <c r="G89" s="36">
        <v>4982.74</v>
      </c>
      <c r="H89" s="36">
        <v>6074.8899999999994</v>
      </c>
      <c r="I89" s="36">
        <v>5824.14</v>
      </c>
      <c r="J89" s="36">
        <v>8781.130000000001</v>
      </c>
      <c r="K89" s="36">
        <v>5258.01</v>
      </c>
      <c r="L89" s="36">
        <v>11210.059999999998</v>
      </c>
      <c r="M89" s="36">
        <v>8332.5899999999983</v>
      </c>
      <c r="N89" s="36">
        <v>12205.029999999999</v>
      </c>
      <c r="O89" s="36">
        <v>6574.65</v>
      </c>
      <c r="P89" s="36">
        <v>9658.2000000000007</v>
      </c>
      <c r="Q89" s="9">
        <v>100280.34999999999</v>
      </c>
      <c r="R89" s="29">
        <v>100280.34999999999</v>
      </c>
    </row>
    <row r="90" spans="1:18" x14ac:dyDescent="0.2">
      <c r="A90" s="18"/>
      <c r="B90" s="20"/>
      <c r="C90" s="3"/>
      <c r="D90" s="6" t="s">
        <v>439</v>
      </c>
      <c r="E90" s="52"/>
      <c r="F90" s="53"/>
      <c r="G90" s="53"/>
      <c r="H90" s="53">
        <v>8070.56</v>
      </c>
      <c r="I90" s="53">
        <v>8575.5</v>
      </c>
      <c r="J90" s="53"/>
      <c r="K90" s="53">
        <v>5495.82</v>
      </c>
      <c r="L90" s="53">
        <v>12664.5</v>
      </c>
      <c r="M90" s="53"/>
      <c r="N90" s="53"/>
      <c r="O90" s="53"/>
      <c r="P90" s="53"/>
      <c r="Q90" s="11">
        <v>34806.380000000005</v>
      </c>
      <c r="R90" s="51">
        <v>34806.380000000005</v>
      </c>
    </row>
    <row r="91" spans="1:18" x14ac:dyDescent="0.2">
      <c r="A91" s="18"/>
      <c r="B91" s="20"/>
      <c r="C91" s="3"/>
      <c r="D91" s="6" t="s">
        <v>61</v>
      </c>
      <c r="E91" s="52"/>
      <c r="F91" s="53"/>
      <c r="G91" s="53"/>
      <c r="H91" s="53"/>
      <c r="I91" s="53"/>
      <c r="J91" s="53">
        <v>45759.49</v>
      </c>
      <c r="K91" s="53"/>
      <c r="L91" s="53"/>
      <c r="M91" s="53"/>
      <c r="N91" s="53"/>
      <c r="O91" s="53"/>
      <c r="P91" s="53"/>
      <c r="Q91" s="11">
        <v>45759.49</v>
      </c>
      <c r="R91" s="51">
        <v>45759.49</v>
      </c>
    </row>
    <row r="92" spans="1:18" x14ac:dyDescent="0.2">
      <c r="A92" s="18"/>
      <c r="B92" s="20"/>
      <c r="C92" s="3"/>
      <c r="D92" s="6" t="s">
        <v>438</v>
      </c>
      <c r="E92" s="52">
        <v>136580.17000000001</v>
      </c>
      <c r="F92" s="53">
        <v>187114.29</v>
      </c>
      <c r="G92" s="53">
        <v>52524.47</v>
      </c>
      <c r="H92" s="53">
        <v>81775.13</v>
      </c>
      <c r="I92" s="53">
        <v>498145.02</v>
      </c>
      <c r="J92" s="53">
        <v>94102.76999999999</v>
      </c>
      <c r="K92" s="53">
        <v>61389.33</v>
      </c>
      <c r="L92" s="53">
        <v>148436.21</v>
      </c>
      <c r="M92" s="53">
        <v>109686.81999999999</v>
      </c>
      <c r="N92" s="53">
        <v>100940.47</v>
      </c>
      <c r="O92" s="53">
        <v>62875.540000000008</v>
      </c>
      <c r="P92" s="53">
        <v>66427.92</v>
      </c>
      <c r="Q92" s="11">
        <v>1599998.1400000001</v>
      </c>
      <c r="R92" s="51">
        <v>1599998.1400000001</v>
      </c>
    </row>
    <row r="93" spans="1:18" x14ac:dyDescent="0.2">
      <c r="A93" s="18"/>
      <c r="B93" s="20"/>
      <c r="C93" s="7" t="s">
        <v>192</v>
      </c>
      <c r="D93" s="8"/>
      <c r="E93" s="37">
        <v>142806.01</v>
      </c>
      <c r="F93" s="38">
        <v>202267.36000000002</v>
      </c>
      <c r="G93" s="38">
        <v>57507.21</v>
      </c>
      <c r="H93" s="38">
        <v>95920.58</v>
      </c>
      <c r="I93" s="38">
        <v>512544.66000000003</v>
      </c>
      <c r="J93" s="38">
        <v>148643.38999999998</v>
      </c>
      <c r="K93" s="38">
        <v>72143.16</v>
      </c>
      <c r="L93" s="38">
        <v>172310.77</v>
      </c>
      <c r="M93" s="38">
        <v>118019.40999999999</v>
      </c>
      <c r="N93" s="38">
        <v>113145.5</v>
      </c>
      <c r="O93" s="38">
        <v>69450.19</v>
      </c>
      <c r="P93" s="38">
        <v>76086.12</v>
      </c>
      <c r="Q93" s="10">
        <v>1780844.36</v>
      </c>
      <c r="R93" s="30">
        <v>1780844.36</v>
      </c>
    </row>
    <row r="94" spans="1:18" x14ac:dyDescent="0.2">
      <c r="A94" s="18"/>
      <c r="B94" s="20"/>
      <c r="C94" s="2" t="s">
        <v>11</v>
      </c>
      <c r="D94" s="4" t="s">
        <v>12</v>
      </c>
      <c r="E94" s="35"/>
      <c r="F94" s="36"/>
      <c r="G94" s="36">
        <v>24.17</v>
      </c>
      <c r="H94" s="36"/>
      <c r="I94" s="36"/>
      <c r="J94" s="36"/>
      <c r="K94" s="36"/>
      <c r="L94" s="36">
        <v>4.99</v>
      </c>
      <c r="M94" s="36"/>
      <c r="N94" s="36"/>
      <c r="O94" s="36"/>
      <c r="P94" s="36">
        <v>-0.51</v>
      </c>
      <c r="Q94" s="9">
        <v>28.650000000000002</v>
      </c>
      <c r="R94" s="29">
        <v>28.650000000000002</v>
      </c>
    </row>
    <row r="95" spans="1:18" x14ac:dyDescent="0.2">
      <c r="A95" s="18"/>
      <c r="B95" s="20"/>
      <c r="C95" s="7" t="s">
        <v>18</v>
      </c>
      <c r="D95" s="8"/>
      <c r="E95" s="37"/>
      <c r="F95" s="38"/>
      <c r="G95" s="38">
        <v>24.17</v>
      </c>
      <c r="H95" s="38"/>
      <c r="I95" s="38"/>
      <c r="J95" s="38"/>
      <c r="K95" s="38"/>
      <c r="L95" s="38">
        <v>4.99</v>
      </c>
      <c r="M95" s="38"/>
      <c r="N95" s="38"/>
      <c r="O95" s="38"/>
      <c r="P95" s="38">
        <v>-0.51</v>
      </c>
      <c r="Q95" s="10">
        <v>28.650000000000002</v>
      </c>
      <c r="R95" s="30">
        <v>28.650000000000002</v>
      </c>
    </row>
    <row r="96" spans="1:18" x14ac:dyDescent="0.2">
      <c r="A96" s="18"/>
      <c r="B96" s="22" t="s">
        <v>193</v>
      </c>
      <c r="C96" s="23"/>
      <c r="D96" s="23"/>
      <c r="E96" s="39">
        <v>142806.01</v>
      </c>
      <c r="F96" s="40">
        <v>202267.36000000002</v>
      </c>
      <c r="G96" s="40">
        <v>57531.38</v>
      </c>
      <c r="H96" s="40">
        <v>95920.58</v>
      </c>
      <c r="I96" s="40">
        <v>512544.66000000003</v>
      </c>
      <c r="J96" s="40">
        <v>148643.38999999998</v>
      </c>
      <c r="K96" s="40">
        <v>72143.16</v>
      </c>
      <c r="L96" s="40">
        <v>172315.75999999998</v>
      </c>
      <c r="M96" s="40">
        <v>118019.40999999999</v>
      </c>
      <c r="N96" s="40">
        <v>113145.5</v>
      </c>
      <c r="O96" s="40">
        <v>69450.19</v>
      </c>
      <c r="P96" s="40">
        <v>76085.61</v>
      </c>
      <c r="Q96" s="24">
        <v>1780873.01</v>
      </c>
      <c r="R96" s="31">
        <v>1780873.01</v>
      </c>
    </row>
    <row r="97" spans="1:18" x14ac:dyDescent="0.2">
      <c r="A97" s="18"/>
      <c r="B97" s="19" t="s">
        <v>14</v>
      </c>
      <c r="C97" s="2" t="s">
        <v>11</v>
      </c>
      <c r="D97" s="4" t="s">
        <v>64</v>
      </c>
      <c r="E97" s="35">
        <v>44237.270000000004</v>
      </c>
      <c r="F97" s="36">
        <v>117173.08</v>
      </c>
      <c r="G97" s="36">
        <v>40935.229999999996</v>
      </c>
      <c r="H97" s="36">
        <v>30246.07</v>
      </c>
      <c r="I97" s="36">
        <v>10846.58</v>
      </c>
      <c r="J97" s="36">
        <v>1324138.97</v>
      </c>
      <c r="K97" s="36">
        <v>24750.09</v>
      </c>
      <c r="L97" s="36">
        <v>49524.340000000004</v>
      </c>
      <c r="M97" s="36">
        <v>36331.660000000003</v>
      </c>
      <c r="N97" s="36">
        <v>121944.84</v>
      </c>
      <c r="O97" s="36"/>
      <c r="P97" s="36">
        <v>6680.71</v>
      </c>
      <c r="Q97" s="9">
        <v>1806808.84</v>
      </c>
      <c r="R97" s="29">
        <v>1806808.84</v>
      </c>
    </row>
    <row r="98" spans="1:18" x14ac:dyDescent="0.2">
      <c r="A98" s="18"/>
      <c r="B98" s="20"/>
      <c r="C98" s="3"/>
      <c r="D98" s="6" t="s">
        <v>12</v>
      </c>
      <c r="E98" s="52">
        <v>1828.44</v>
      </c>
      <c r="F98" s="53">
        <v>4897.93</v>
      </c>
      <c r="G98" s="53">
        <v>5695.16</v>
      </c>
      <c r="H98" s="53">
        <v>9856.08</v>
      </c>
      <c r="I98" s="53">
        <v>8442.7900000000009</v>
      </c>
      <c r="J98" s="53">
        <v>1833.23</v>
      </c>
      <c r="K98" s="53">
        <v>11964.68</v>
      </c>
      <c r="L98" s="53">
        <v>2908.2599999999998</v>
      </c>
      <c r="M98" s="53">
        <v>6602.65</v>
      </c>
      <c r="N98" s="53">
        <v>2316.9700000000003</v>
      </c>
      <c r="O98" s="53">
        <v>5166.92</v>
      </c>
      <c r="P98" s="53">
        <v>4178.13</v>
      </c>
      <c r="Q98" s="11">
        <v>65691.240000000005</v>
      </c>
      <c r="R98" s="51">
        <v>65691.240000000005</v>
      </c>
    </row>
    <row r="99" spans="1:18" x14ac:dyDescent="0.2">
      <c r="A99" s="18"/>
      <c r="B99" s="20"/>
      <c r="C99" s="3"/>
      <c r="D99" s="6" t="s">
        <v>65</v>
      </c>
      <c r="E99" s="52">
        <v>5237.8599999999997</v>
      </c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11">
        <v>5237.8599999999997</v>
      </c>
      <c r="R99" s="51">
        <v>5237.8599999999997</v>
      </c>
    </row>
    <row r="100" spans="1:18" x14ac:dyDescent="0.2">
      <c r="A100" s="18"/>
      <c r="B100" s="20"/>
      <c r="C100" s="7" t="s">
        <v>18</v>
      </c>
      <c r="D100" s="8"/>
      <c r="E100" s="37">
        <v>51303.570000000007</v>
      </c>
      <c r="F100" s="38">
        <v>122071.01000000001</v>
      </c>
      <c r="G100" s="38">
        <v>46630.39</v>
      </c>
      <c r="H100" s="38">
        <v>40102.15</v>
      </c>
      <c r="I100" s="38">
        <v>19289.370000000003</v>
      </c>
      <c r="J100" s="38">
        <v>1325972.2</v>
      </c>
      <c r="K100" s="38">
        <v>36714.770000000004</v>
      </c>
      <c r="L100" s="38">
        <v>52432.600000000006</v>
      </c>
      <c r="M100" s="38">
        <v>42934.310000000005</v>
      </c>
      <c r="N100" s="38">
        <v>124261.81</v>
      </c>
      <c r="O100" s="38">
        <v>5166.92</v>
      </c>
      <c r="P100" s="38">
        <v>10858.84</v>
      </c>
      <c r="Q100" s="10">
        <v>1877737.9400000002</v>
      </c>
      <c r="R100" s="30">
        <v>1877737.9400000002</v>
      </c>
    </row>
    <row r="101" spans="1:18" x14ac:dyDescent="0.2">
      <c r="A101" s="18"/>
      <c r="B101" s="22" t="s">
        <v>20</v>
      </c>
      <c r="C101" s="23"/>
      <c r="D101" s="23"/>
      <c r="E101" s="39">
        <v>51303.570000000007</v>
      </c>
      <c r="F101" s="40">
        <v>122071.01000000001</v>
      </c>
      <c r="G101" s="40">
        <v>46630.39</v>
      </c>
      <c r="H101" s="40">
        <v>40102.15</v>
      </c>
      <c r="I101" s="40">
        <v>19289.370000000003</v>
      </c>
      <c r="J101" s="40">
        <v>1325972.2</v>
      </c>
      <c r="K101" s="40">
        <v>36714.770000000004</v>
      </c>
      <c r="L101" s="40">
        <v>52432.600000000006</v>
      </c>
      <c r="M101" s="40">
        <v>42934.310000000005</v>
      </c>
      <c r="N101" s="40">
        <v>124261.81</v>
      </c>
      <c r="O101" s="40">
        <v>5166.92</v>
      </c>
      <c r="P101" s="40">
        <v>10858.84</v>
      </c>
      <c r="Q101" s="24">
        <v>1877737.9400000002</v>
      </c>
      <c r="R101" s="31">
        <v>1877737.9400000002</v>
      </c>
    </row>
    <row r="102" spans="1:18" x14ac:dyDescent="0.2">
      <c r="A102" s="18"/>
      <c r="B102" s="19" t="s">
        <v>42</v>
      </c>
      <c r="C102" s="2" t="s">
        <v>42</v>
      </c>
      <c r="D102" s="4" t="s">
        <v>42</v>
      </c>
      <c r="E102" s="35"/>
      <c r="F102" s="36"/>
      <c r="G102" s="36"/>
      <c r="H102" s="36"/>
      <c r="I102" s="36">
        <v>156.96</v>
      </c>
      <c r="J102" s="36"/>
      <c r="K102" s="36"/>
      <c r="L102" s="36"/>
      <c r="M102" s="36"/>
      <c r="N102" s="36"/>
      <c r="O102" s="36"/>
      <c r="P102" s="36"/>
      <c r="Q102" s="9">
        <v>156.96</v>
      </c>
      <c r="R102" s="29">
        <v>156.96</v>
      </c>
    </row>
    <row r="103" spans="1:18" x14ac:dyDescent="0.2">
      <c r="A103" s="18"/>
      <c r="B103" s="20"/>
      <c r="C103" s="7" t="s">
        <v>154</v>
      </c>
      <c r="D103" s="8"/>
      <c r="E103" s="37"/>
      <c r="F103" s="38"/>
      <c r="G103" s="38"/>
      <c r="H103" s="38"/>
      <c r="I103" s="38">
        <v>156.96</v>
      </c>
      <c r="J103" s="38"/>
      <c r="K103" s="38"/>
      <c r="L103" s="38"/>
      <c r="M103" s="38"/>
      <c r="N103" s="38"/>
      <c r="O103" s="38"/>
      <c r="P103" s="38"/>
      <c r="Q103" s="10">
        <v>156.96</v>
      </c>
      <c r="R103" s="30">
        <v>156.96</v>
      </c>
    </row>
    <row r="104" spans="1:18" x14ac:dyDescent="0.2">
      <c r="A104" s="18"/>
      <c r="B104" s="22" t="s">
        <v>154</v>
      </c>
      <c r="C104" s="23"/>
      <c r="D104" s="23"/>
      <c r="E104" s="39"/>
      <c r="F104" s="40"/>
      <c r="G104" s="40"/>
      <c r="H104" s="40"/>
      <c r="I104" s="40">
        <v>156.96</v>
      </c>
      <c r="J104" s="40"/>
      <c r="K104" s="40"/>
      <c r="L104" s="40"/>
      <c r="M104" s="40"/>
      <c r="N104" s="40"/>
      <c r="O104" s="40"/>
      <c r="P104" s="40"/>
      <c r="Q104" s="24">
        <v>156.96</v>
      </c>
      <c r="R104" s="31">
        <v>156.96</v>
      </c>
    </row>
    <row r="105" spans="1:18" x14ac:dyDescent="0.2">
      <c r="A105" s="135" t="s">
        <v>22</v>
      </c>
      <c r="B105" s="136"/>
      <c r="C105" s="136"/>
      <c r="D105" s="136"/>
      <c r="E105" s="138">
        <v>194109.58000000002</v>
      </c>
      <c r="F105" s="139">
        <v>324338.37</v>
      </c>
      <c r="G105" s="139">
        <v>104161.76999999999</v>
      </c>
      <c r="H105" s="139">
        <v>136022.72999999998</v>
      </c>
      <c r="I105" s="139">
        <v>531990.99</v>
      </c>
      <c r="J105" s="139">
        <v>1474615.5899999999</v>
      </c>
      <c r="K105" s="139">
        <v>108857.93</v>
      </c>
      <c r="L105" s="139">
        <v>224748.36</v>
      </c>
      <c r="M105" s="139">
        <v>160953.72</v>
      </c>
      <c r="N105" s="139">
        <v>237407.31</v>
      </c>
      <c r="O105" s="139">
        <v>74617.11</v>
      </c>
      <c r="P105" s="139">
        <v>86944.450000000012</v>
      </c>
      <c r="Q105" s="140">
        <v>3658767.91</v>
      </c>
      <c r="R105" s="152">
        <v>3658767.91</v>
      </c>
    </row>
    <row r="106" spans="1:18" x14ac:dyDescent="0.2">
      <c r="A106" s="4"/>
      <c r="B106" s="4"/>
      <c r="C106" s="4"/>
      <c r="D106" s="4"/>
      <c r="E106" s="35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9"/>
      <c r="R106" s="29"/>
    </row>
    <row r="107" spans="1:18" x14ac:dyDescent="0.2">
      <c r="A107" s="17" t="s">
        <v>66</v>
      </c>
      <c r="B107" s="19" t="s">
        <v>67</v>
      </c>
      <c r="C107" s="2" t="s">
        <v>68</v>
      </c>
      <c r="D107" s="4" t="s">
        <v>70</v>
      </c>
      <c r="E107" s="35">
        <v>16122.99</v>
      </c>
      <c r="F107" s="36">
        <v>19718.48</v>
      </c>
      <c r="G107" s="36">
        <v>15121.92</v>
      </c>
      <c r="H107" s="36">
        <v>13967.58</v>
      </c>
      <c r="I107" s="36">
        <v>18436.61</v>
      </c>
      <c r="J107" s="36">
        <v>361938.51</v>
      </c>
      <c r="K107" s="36">
        <v>13313.53</v>
      </c>
      <c r="L107" s="36">
        <v>16028.53</v>
      </c>
      <c r="M107" s="36">
        <v>19394.38</v>
      </c>
      <c r="N107" s="36">
        <v>32876.44</v>
      </c>
      <c r="O107" s="36">
        <v>3922.62</v>
      </c>
      <c r="P107" s="36">
        <v>3393.61</v>
      </c>
      <c r="Q107" s="9">
        <v>534235.20000000007</v>
      </c>
      <c r="R107" s="29">
        <v>534235.20000000007</v>
      </c>
    </row>
    <row r="108" spans="1:18" x14ac:dyDescent="0.2">
      <c r="A108" s="18"/>
      <c r="B108" s="20"/>
      <c r="C108" s="3"/>
      <c r="D108" s="6" t="s">
        <v>71</v>
      </c>
      <c r="E108" s="52">
        <v>21.73</v>
      </c>
      <c r="F108" s="53">
        <v>215.78</v>
      </c>
      <c r="G108" s="53">
        <v>155.04</v>
      </c>
      <c r="H108" s="53">
        <v>113.54</v>
      </c>
      <c r="I108" s="53">
        <v>769.15</v>
      </c>
      <c r="J108" s="53">
        <v>1958.94</v>
      </c>
      <c r="K108" s="53">
        <v>53.86</v>
      </c>
      <c r="L108" s="53">
        <v>499.64</v>
      </c>
      <c r="M108" s="53">
        <v>867.88</v>
      </c>
      <c r="N108" s="53">
        <v>187.62</v>
      </c>
      <c r="O108" s="53">
        <v>14.96</v>
      </c>
      <c r="P108" s="53">
        <v>23.67</v>
      </c>
      <c r="Q108" s="11">
        <v>4881.8100000000004</v>
      </c>
      <c r="R108" s="51">
        <v>4881.8100000000004</v>
      </c>
    </row>
    <row r="109" spans="1:18" x14ac:dyDescent="0.2">
      <c r="A109" s="18"/>
      <c r="B109" s="20"/>
      <c r="C109" s="3"/>
      <c r="D109" s="6" t="s">
        <v>89</v>
      </c>
      <c r="E109" s="52"/>
      <c r="F109" s="53"/>
      <c r="G109" s="53">
        <v>2094.0500000000002</v>
      </c>
      <c r="H109" s="53">
        <v>549.82000000000005</v>
      </c>
      <c r="I109" s="53">
        <v>1070.77</v>
      </c>
      <c r="J109" s="53">
        <v>21204.74</v>
      </c>
      <c r="K109" s="53">
        <v>490.94</v>
      </c>
      <c r="L109" s="53">
        <v>987.03</v>
      </c>
      <c r="M109" s="53">
        <v>569.79</v>
      </c>
      <c r="N109" s="53">
        <v>1835.14</v>
      </c>
      <c r="O109" s="53">
        <v>94.63</v>
      </c>
      <c r="P109" s="53">
        <v>198.76</v>
      </c>
      <c r="Q109" s="11">
        <v>29095.67</v>
      </c>
      <c r="R109" s="51">
        <v>29095.67</v>
      </c>
    </row>
    <row r="110" spans="1:18" x14ac:dyDescent="0.2">
      <c r="A110" s="18"/>
      <c r="B110" s="20"/>
      <c r="C110" s="3"/>
      <c r="D110" s="6" t="s">
        <v>72</v>
      </c>
      <c r="E110" s="52">
        <v>26635.85</v>
      </c>
      <c r="F110" s="53">
        <v>46624.28</v>
      </c>
      <c r="G110" s="53">
        <v>36016.49</v>
      </c>
      <c r="H110" s="53">
        <v>50334.99</v>
      </c>
      <c r="I110" s="53">
        <v>28692.43</v>
      </c>
      <c r="J110" s="53">
        <v>29152.2</v>
      </c>
      <c r="K110" s="53">
        <v>33645.74</v>
      </c>
      <c r="L110" s="53">
        <v>26000.98</v>
      </c>
      <c r="M110" s="53">
        <v>14550.84</v>
      </c>
      <c r="N110" s="53">
        <v>17651.04</v>
      </c>
      <c r="O110" s="53">
        <v>10117.44</v>
      </c>
      <c r="P110" s="53">
        <v>6282.16</v>
      </c>
      <c r="Q110" s="11">
        <v>325704.43999999994</v>
      </c>
      <c r="R110" s="51">
        <v>325704.43999999994</v>
      </c>
    </row>
    <row r="111" spans="1:18" x14ac:dyDescent="0.2">
      <c r="A111" s="18"/>
      <c r="B111" s="20"/>
      <c r="C111" s="7" t="s">
        <v>194</v>
      </c>
      <c r="D111" s="8"/>
      <c r="E111" s="37">
        <v>42780.57</v>
      </c>
      <c r="F111" s="38">
        <v>66558.539999999994</v>
      </c>
      <c r="G111" s="38">
        <v>53387.5</v>
      </c>
      <c r="H111" s="38">
        <v>64965.93</v>
      </c>
      <c r="I111" s="38">
        <v>48968.960000000006</v>
      </c>
      <c r="J111" s="38">
        <v>414254.39</v>
      </c>
      <c r="K111" s="38">
        <v>47504.07</v>
      </c>
      <c r="L111" s="38">
        <v>43516.18</v>
      </c>
      <c r="M111" s="38">
        <v>35382.89</v>
      </c>
      <c r="N111" s="38">
        <v>52550.240000000005</v>
      </c>
      <c r="O111" s="38">
        <v>14149.650000000001</v>
      </c>
      <c r="P111" s="38">
        <v>9898.2000000000007</v>
      </c>
      <c r="Q111" s="10">
        <v>893917.12000000011</v>
      </c>
      <c r="R111" s="30">
        <v>893917.12000000011</v>
      </c>
    </row>
    <row r="112" spans="1:18" x14ac:dyDescent="0.2">
      <c r="A112" s="18"/>
      <c r="B112" s="22" t="s">
        <v>195</v>
      </c>
      <c r="C112" s="23"/>
      <c r="D112" s="23"/>
      <c r="E112" s="39">
        <v>42780.57</v>
      </c>
      <c r="F112" s="40">
        <v>66558.539999999994</v>
      </c>
      <c r="G112" s="40">
        <v>53387.5</v>
      </c>
      <c r="H112" s="40">
        <v>64965.93</v>
      </c>
      <c r="I112" s="40">
        <v>48968.960000000006</v>
      </c>
      <c r="J112" s="40">
        <v>414254.39</v>
      </c>
      <c r="K112" s="40">
        <v>47504.07</v>
      </c>
      <c r="L112" s="40">
        <v>43516.18</v>
      </c>
      <c r="M112" s="40">
        <v>35382.89</v>
      </c>
      <c r="N112" s="40">
        <v>52550.240000000005</v>
      </c>
      <c r="O112" s="40">
        <v>14149.650000000001</v>
      </c>
      <c r="P112" s="40">
        <v>9898.2000000000007</v>
      </c>
      <c r="Q112" s="24">
        <v>893917.12000000011</v>
      </c>
      <c r="R112" s="31">
        <v>893917.12000000011</v>
      </c>
    </row>
    <row r="113" spans="1:18" x14ac:dyDescent="0.2">
      <c r="A113" s="135" t="s">
        <v>196</v>
      </c>
      <c r="B113" s="136"/>
      <c r="C113" s="136"/>
      <c r="D113" s="136"/>
      <c r="E113" s="138">
        <v>42780.57</v>
      </c>
      <c r="F113" s="139">
        <v>66558.539999999994</v>
      </c>
      <c r="G113" s="139">
        <v>53387.5</v>
      </c>
      <c r="H113" s="139">
        <v>64965.93</v>
      </c>
      <c r="I113" s="139">
        <v>48968.960000000006</v>
      </c>
      <c r="J113" s="139">
        <v>414254.39</v>
      </c>
      <c r="K113" s="139">
        <v>47504.07</v>
      </c>
      <c r="L113" s="139">
        <v>43516.18</v>
      </c>
      <c r="M113" s="139">
        <v>35382.89</v>
      </c>
      <c r="N113" s="139">
        <v>52550.240000000005</v>
      </c>
      <c r="O113" s="139">
        <v>14149.650000000001</v>
      </c>
      <c r="P113" s="139">
        <v>9898.2000000000007</v>
      </c>
      <c r="Q113" s="140">
        <v>893917.12000000011</v>
      </c>
      <c r="R113" s="152">
        <v>893917.12000000011</v>
      </c>
    </row>
    <row r="114" spans="1:18" ht="13.5" thickBot="1" x14ac:dyDescent="0.25">
      <c r="A114" s="4"/>
      <c r="B114" s="4"/>
      <c r="C114" s="4"/>
      <c r="D114" s="4"/>
      <c r="E114" s="35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9"/>
      <c r="R114" s="29"/>
    </row>
    <row r="115" spans="1:18" ht="13.5" thickBot="1" x14ac:dyDescent="0.25">
      <c r="A115" s="142" t="s">
        <v>17</v>
      </c>
      <c r="B115" s="143"/>
      <c r="C115" s="143"/>
      <c r="D115" s="143"/>
      <c r="E115" s="144">
        <v>204158.20000000019</v>
      </c>
      <c r="F115" s="145">
        <v>626240.21999999986</v>
      </c>
      <c r="G115" s="145">
        <v>315391.24999999988</v>
      </c>
      <c r="H115" s="145">
        <v>302814.68999999954</v>
      </c>
      <c r="I115" s="145">
        <v>686479.4099999998</v>
      </c>
      <c r="J115" s="145">
        <v>1853739.5599999991</v>
      </c>
      <c r="K115" s="145">
        <v>304974.25</v>
      </c>
      <c r="L115" s="145">
        <v>441062.7900000001</v>
      </c>
      <c r="M115" s="145">
        <v>439159.44000000006</v>
      </c>
      <c r="N115" s="145">
        <v>947457.54</v>
      </c>
      <c r="O115" s="145">
        <v>121031.44000000002</v>
      </c>
      <c r="P115" s="145">
        <v>178419.35</v>
      </c>
      <c r="Q115" s="146">
        <v>6420928.1400000006</v>
      </c>
      <c r="R115" s="153">
        <v>6420928.1400000006</v>
      </c>
    </row>
  </sheetData>
  <pageMargins left="0.5" right="0.5" top="0.75" bottom="0.5" header="0.3" footer="0.3"/>
  <pageSetup scale="53" fitToWidth="2" fitToHeight="2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zoomScale="80" zoomScaleNormal="80" workbookViewId="0">
      <selection activeCell="C28" sqref="C28"/>
    </sheetView>
  </sheetViews>
  <sheetFormatPr defaultRowHeight="12.75" x14ac:dyDescent="0.2"/>
  <cols>
    <col min="1" max="1" width="16.5703125" customWidth="1"/>
    <col min="2" max="2" width="40.7109375" customWidth="1"/>
    <col min="3" max="3" width="25.7109375" customWidth="1"/>
    <col min="4" max="4" width="40.7109375" customWidth="1"/>
    <col min="5" max="5" width="5.7109375" bestFit="1" customWidth="1"/>
    <col min="6" max="6" width="7.42578125" bestFit="1" customWidth="1"/>
    <col min="7" max="7" width="3.7109375" bestFit="1" customWidth="1"/>
    <col min="8" max="9" width="5.85546875" bestFit="1" customWidth="1"/>
    <col min="10" max="10" width="5.5703125" bestFit="1" customWidth="1"/>
    <col min="11" max="11" width="5.85546875" bestFit="1" customWidth="1"/>
    <col min="12" max="12" width="10.85546875" bestFit="1" customWidth="1"/>
    <col min="13" max="13" width="12.42578125" bestFit="1" customWidth="1"/>
  </cols>
  <sheetData>
    <row r="1" spans="1:20" x14ac:dyDescent="0.2">
      <c r="A1" s="1" t="s">
        <v>435</v>
      </c>
      <c r="B1" s="1" t="s">
        <v>434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" x14ac:dyDescent="0.2">
      <c r="A2" t="s">
        <v>437</v>
      </c>
      <c r="B2" t="s">
        <v>436</v>
      </c>
    </row>
    <row r="4" spans="1:20" x14ac:dyDescent="0.2">
      <c r="N4" s="62"/>
      <c r="O4" s="62"/>
      <c r="P4" s="62"/>
      <c r="Q4" s="62"/>
      <c r="R4" s="62"/>
      <c r="S4" s="62"/>
      <c r="T4" s="62"/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62"/>
      <c r="O5" s="62"/>
      <c r="P5" s="62"/>
      <c r="Q5" s="62"/>
      <c r="R5" s="62"/>
      <c r="S5" s="62"/>
      <c r="T5" s="62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3" t="s">
        <v>16</v>
      </c>
      <c r="M6" s="151" t="s">
        <v>17</v>
      </c>
      <c r="N6" s="62"/>
      <c r="O6" s="62"/>
      <c r="P6" s="62"/>
      <c r="Q6" s="62"/>
      <c r="R6" s="62"/>
      <c r="S6" s="62"/>
      <c r="T6" s="62"/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8</v>
      </c>
      <c r="J7" s="34">
        <v>9</v>
      </c>
      <c r="K7" s="34">
        <v>12</v>
      </c>
      <c r="L7" s="16"/>
      <c r="M7" s="28"/>
      <c r="N7" s="62"/>
      <c r="O7" s="62"/>
      <c r="P7" s="62"/>
      <c r="Q7" s="62"/>
      <c r="R7" s="62"/>
      <c r="S7" s="62"/>
      <c r="T7" s="62"/>
    </row>
    <row r="8" spans="1:20" x14ac:dyDescent="0.2">
      <c r="A8" s="17" t="s">
        <v>9</v>
      </c>
      <c r="B8" s="19" t="s">
        <v>80</v>
      </c>
      <c r="C8" s="2" t="s">
        <v>37</v>
      </c>
      <c r="D8" s="4" t="s">
        <v>38</v>
      </c>
      <c r="E8" s="35"/>
      <c r="F8" s="36"/>
      <c r="G8" s="36"/>
      <c r="H8" s="36"/>
      <c r="I8" s="36"/>
      <c r="J8" s="36"/>
      <c r="K8" s="36">
        <v>68</v>
      </c>
      <c r="L8" s="9">
        <v>68</v>
      </c>
      <c r="M8" s="29">
        <v>68</v>
      </c>
    </row>
    <row r="9" spans="1:20" x14ac:dyDescent="0.2">
      <c r="A9" s="18"/>
      <c r="B9" s="20"/>
      <c r="C9" s="7" t="s">
        <v>147</v>
      </c>
      <c r="D9" s="8"/>
      <c r="E9" s="37"/>
      <c r="F9" s="38"/>
      <c r="G9" s="38"/>
      <c r="H9" s="38"/>
      <c r="I9" s="38"/>
      <c r="J9" s="38"/>
      <c r="K9" s="38">
        <v>68</v>
      </c>
      <c r="L9" s="10">
        <v>68</v>
      </c>
      <c r="M9" s="30">
        <v>68</v>
      </c>
    </row>
    <row r="10" spans="1:20" x14ac:dyDescent="0.2">
      <c r="A10" s="18"/>
      <c r="B10" s="22" t="s">
        <v>148</v>
      </c>
      <c r="C10" s="23"/>
      <c r="D10" s="23"/>
      <c r="E10" s="39"/>
      <c r="F10" s="40"/>
      <c r="G10" s="40"/>
      <c r="H10" s="40"/>
      <c r="I10" s="40"/>
      <c r="J10" s="40"/>
      <c r="K10" s="40">
        <v>68</v>
      </c>
      <c r="L10" s="24">
        <v>68</v>
      </c>
      <c r="M10" s="31">
        <v>68</v>
      </c>
    </row>
    <row r="11" spans="1:20" x14ac:dyDescent="0.2">
      <c r="A11" s="18"/>
      <c r="B11" s="19" t="s">
        <v>10</v>
      </c>
      <c r="C11" s="2" t="s">
        <v>11</v>
      </c>
      <c r="D11" s="4" t="s">
        <v>12</v>
      </c>
      <c r="E11" s="35">
        <v>44.12</v>
      </c>
      <c r="F11" s="36"/>
      <c r="G11" s="36"/>
      <c r="H11" s="36"/>
      <c r="I11" s="36">
        <v>49.86</v>
      </c>
      <c r="J11" s="36"/>
      <c r="K11" s="36"/>
      <c r="L11" s="9">
        <v>93.97999999999999</v>
      </c>
      <c r="M11" s="29">
        <v>93.97999999999999</v>
      </c>
    </row>
    <row r="12" spans="1:20" x14ac:dyDescent="0.2">
      <c r="A12" s="18"/>
      <c r="B12" s="20"/>
      <c r="C12" s="7" t="s">
        <v>18</v>
      </c>
      <c r="D12" s="8"/>
      <c r="E12" s="37">
        <v>44.12</v>
      </c>
      <c r="F12" s="38"/>
      <c r="G12" s="38"/>
      <c r="H12" s="38"/>
      <c r="I12" s="38">
        <v>49.86</v>
      </c>
      <c r="J12" s="38"/>
      <c r="K12" s="38"/>
      <c r="L12" s="10">
        <v>93.97999999999999</v>
      </c>
      <c r="M12" s="30">
        <v>93.97999999999999</v>
      </c>
    </row>
    <row r="13" spans="1:20" x14ac:dyDescent="0.2">
      <c r="A13" s="18"/>
      <c r="B13" s="22" t="s">
        <v>19</v>
      </c>
      <c r="C13" s="23"/>
      <c r="D13" s="23"/>
      <c r="E13" s="39">
        <v>44.12</v>
      </c>
      <c r="F13" s="40"/>
      <c r="G13" s="40"/>
      <c r="H13" s="40"/>
      <c r="I13" s="40">
        <v>49.86</v>
      </c>
      <c r="J13" s="40"/>
      <c r="K13" s="40"/>
      <c r="L13" s="24">
        <v>93.97999999999999</v>
      </c>
      <c r="M13" s="31">
        <v>93.97999999999999</v>
      </c>
    </row>
    <row r="14" spans="1:20" x14ac:dyDescent="0.2">
      <c r="A14" s="18"/>
      <c r="B14" s="19" t="s">
        <v>93</v>
      </c>
      <c r="C14" s="2" t="s">
        <v>37</v>
      </c>
      <c r="D14" s="4" t="s">
        <v>38</v>
      </c>
      <c r="E14" s="35"/>
      <c r="F14" s="36">
        <v>57.42</v>
      </c>
      <c r="G14" s="36">
        <v>3.19</v>
      </c>
      <c r="H14" s="36"/>
      <c r="I14" s="36"/>
      <c r="J14" s="36"/>
      <c r="K14" s="36"/>
      <c r="L14" s="9">
        <v>60.61</v>
      </c>
      <c r="M14" s="29">
        <v>60.61</v>
      </c>
    </row>
    <row r="15" spans="1:20" x14ac:dyDescent="0.2">
      <c r="A15" s="18"/>
      <c r="B15" s="20"/>
      <c r="C15" s="7" t="s">
        <v>147</v>
      </c>
      <c r="D15" s="8"/>
      <c r="E15" s="37"/>
      <c r="F15" s="38">
        <v>57.42</v>
      </c>
      <c r="G15" s="38">
        <v>3.19</v>
      </c>
      <c r="H15" s="38"/>
      <c r="I15" s="38"/>
      <c r="J15" s="38"/>
      <c r="K15" s="38"/>
      <c r="L15" s="10">
        <v>60.61</v>
      </c>
      <c r="M15" s="30">
        <v>60.61</v>
      </c>
    </row>
    <row r="16" spans="1:20" x14ac:dyDescent="0.2">
      <c r="A16" s="18"/>
      <c r="B16" s="22" t="s">
        <v>152</v>
      </c>
      <c r="C16" s="23"/>
      <c r="D16" s="23"/>
      <c r="E16" s="39"/>
      <c r="F16" s="40">
        <v>57.42</v>
      </c>
      <c r="G16" s="40">
        <v>3.19</v>
      </c>
      <c r="H16" s="40"/>
      <c r="I16" s="40"/>
      <c r="J16" s="40"/>
      <c r="K16" s="40"/>
      <c r="L16" s="24">
        <v>60.61</v>
      </c>
      <c r="M16" s="31">
        <v>60.61</v>
      </c>
    </row>
    <row r="17" spans="1:13" x14ac:dyDescent="0.2">
      <c r="A17" s="18"/>
      <c r="B17" s="19" t="s">
        <v>14</v>
      </c>
      <c r="C17" s="2" t="s">
        <v>11</v>
      </c>
      <c r="D17" s="4" t="s">
        <v>12</v>
      </c>
      <c r="E17" s="35">
        <v>11.62</v>
      </c>
      <c r="F17" s="36">
        <v>-11.62</v>
      </c>
      <c r="G17" s="36"/>
      <c r="H17" s="36"/>
      <c r="I17" s="36">
        <v>308.09000000000003</v>
      </c>
      <c r="J17" s="36">
        <v>-57.88</v>
      </c>
      <c r="K17" s="36"/>
      <c r="L17" s="9">
        <v>250.21000000000004</v>
      </c>
      <c r="M17" s="29">
        <v>250.21000000000004</v>
      </c>
    </row>
    <row r="18" spans="1:13" x14ac:dyDescent="0.2">
      <c r="A18" s="18"/>
      <c r="B18" s="20"/>
      <c r="C18" s="7" t="s">
        <v>18</v>
      </c>
      <c r="D18" s="8"/>
      <c r="E18" s="37">
        <v>11.62</v>
      </c>
      <c r="F18" s="38">
        <v>-11.62</v>
      </c>
      <c r="G18" s="38"/>
      <c r="H18" s="38"/>
      <c r="I18" s="38">
        <v>308.09000000000003</v>
      </c>
      <c r="J18" s="38">
        <v>-57.88</v>
      </c>
      <c r="K18" s="38"/>
      <c r="L18" s="10">
        <v>250.21000000000004</v>
      </c>
      <c r="M18" s="30">
        <v>250.21000000000004</v>
      </c>
    </row>
    <row r="19" spans="1:13" x14ac:dyDescent="0.2">
      <c r="A19" s="18"/>
      <c r="B19" s="22" t="s">
        <v>20</v>
      </c>
      <c r="C19" s="23"/>
      <c r="D19" s="23"/>
      <c r="E19" s="39">
        <v>11.62</v>
      </c>
      <c r="F19" s="40">
        <v>-11.62</v>
      </c>
      <c r="G19" s="40"/>
      <c r="H19" s="40"/>
      <c r="I19" s="40">
        <v>308.09000000000003</v>
      </c>
      <c r="J19" s="40">
        <v>-57.88</v>
      </c>
      <c r="K19" s="40"/>
      <c r="L19" s="24">
        <v>250.21000000000004</v>
      </c>
      <c r="M19" s="31">
        <v>250.21000000000004</v>
      </c>
    </row>
    <row r="20" spans="1:13" x14ac:dyDescent="0.2">
      <c r="A20" s="135" t="s">
        <v>21</v>
      </c>
      <c r="B20" s="136"/>
      <c r="C20" s="136"/>
      <c r="D20" s="136"/>
      <c r="E20" s="138">
        <v>55.739999999999995</v>
      </c>
      <c r="F20" s="139">
        <v>45.800000000000004</v>
      </c>
      <c r="G20" s="139">
        <v>3.19</v>
      </c>
      <c r="H20" s="139"/>
      <c r="I20" s="139">
        <v>357.95000000000005</v>
      </c>
      <c r="J20" s="139">
        <v>-57.88</v>
      </c>
      <c r="K20" s="139">
        <v>68</v>
      </c>
      <c r="L20" s="140">
        <v>472.8</v>
      </c>
      <c r="M20" s="152">
        <v>472.8</v>
      </c>
    </row>
    <row r="21" spans="1:13" x14ac:dyDescent="0.2">
      <c r="A21" s="4"/>
      <c r="B21" s="4"/>
      <c r="C21" s="4"/>
      <c r="D21" s="4"/>
      <c r="E21" s="35"/>
      <c r="F21" s="36"/>
      <c r="G21" s="36"/>
      <c r="H21" s="36"/>
      <c r="I21" s="36"/>
      <c r="J21" s="36"/>
      <c r="K21" s="36"/>
      <c r="L21" s="9"/>
      <c r="M21" s="29"/>
    </row>
    <row r="22" spans="1:13" x14ac:dyDescent="0.2">
      <c r="A22" s="17" t="s">
        <v>15</v>
      </c>
      <c r="B22" s="19" t="s">
        <v>56</v>
      </c>
      <c r="C22" s="2" t="s">
        <v>57</v>
      </c>
      <c r="D22" s="4" t="s">
        <v>58</v>
      </c>
      <c r="E22" s="35"/>
      <c r="F22" s="36">
        <v>0.38</v>
      </c>
      <c r="G22" s="36">
        <v>0.02</v>
      </c>
      <c r="H22" s="36"/>
      <c r="I22" s="36"/>
      <c r="J22" s="36"/>
      <c r="K22" s="36"/>
      <c r="L22" s="9">
        <v>0.4</v>
      </c>
      <c r="M22" s="29">
        <v>0.4</v>
      </c>
    </row>
    <row r="23" spans="1:13" x14ac:dyDescent="0.2">
      <c r="A23" s="18"/>
      <c r="B23" s="20"/>
      <c r="C23" s="7" t="s">
        <v>192</v>
      </c>
      <c r="D23" s="8"/>
      <c r="E23" s="37"/>
      <c r="F23" s="38">
        <v>0.38</v>
      </c>
      <c r="G23" s="38">
        <v>0.02</v>
      </c>
      <c r="H23" s="38"/>
      <c r="I23" s="38"/>
      <c r="J23" s="38"/>
      <c r="K23" s="38"/>
      <c r="L23" s="10">
        <v>0.4</v>
      </c>
      <c r="M23" s="30">
        <v>0.4</v>
      </c>
    </row>
    <row r="24" spans="1:13" x14ac:dyDescent="0.2">
      <c r="A24" s="18"/>
      <c r="B24" s="22" t="s">
        <v>193</v>
      </c>
      <c r="C24" s="23"/>
      <c r="D24" s="23"/>
      <c r="E24" s="39"/>
      <c r="F24" s="40">
        <v>0.38</v>
      </c>
      <c r="G24" s="40">
        <v>0.02</v>
      </c>
      <c r="H24" s="40"/>
      <c r="I24" s="40"/>
      <c r="J24" s="40"/>
      <c r="K24" s="40"/>
      <c r="L24" s="24">
        <v>0.4</v>
      </c>
      <c r="M24" s="31">
        <v>0.4</v>
      </c>
    </row>
    <row r="25" spans="1:13" x14ac:dyDescent="0.2">
      <c r="A25" s="18"/>
      <c r="B25" s="19" t="s">
        <v>14</v>
      </c>
      <c r="C25" s="2" t="s">
        <v>11</v>
      </c>
      <c r="D25" s="4" t="s">
        <v>12</v>
      </c>
      <c r="E25" s="35">
        <v>18.48</v>
      </c>
      <c r="F25" s="36">
        <v>-1.58</v>
      </c>
      <c r="G25" s="36">
        <v>0.12</v>
      </c>
      <c r="H25" s="36"/>
      <c r="I25" s="36">
        <v>53.099999999999994</v>
      </c>
      <c r="J25" s="36">
        <v>-9.01</v>
      </c>
      <c r="K25" s="36">
        <v>1.88</v>
      </c>
      <c r="L25" s="9">
        <v>62.989999999999995</v>
      </c>
      <c r="M25" s="29">
        <v>62.989999999999995</v>
      </c>
    </row>
    <row r="26" spans="1:13" x14ac:dyDescent="0.2">
      <c r="A26" s="18"/>
      <c r="B26" s="20"/>
      <c r="C26" s="7" t="s">
        <v>18</v>
      </c>
      <c r="D26" s="8"/>
      <c r="E26" s="37">
        <v>18.48</v>
      </c>
      <c r="F26" s="38">
        <v>-1.58</v>
      </c>
      <c r="G26" s="38">
        <v>0.12</v>
      </c>
      <c r="H26" s="38"/>
      <c r="I26" s="38">
        <v>53.099999999999994</v>
      </c>
      <c r="J26" s="38">
        <v>-9.01</v>
      </c>
      <c r="K26" s="38">
        <v>1.88</v>
      </c>
      <c r="L26" s="10">
        <v>62.989999999999995</v>
      </c>
      <c r="M26" s="30">
        <v>62.989999999999995</v>
      </c>
    </row>
    <row r="27" spans="1:13" x14ac:dyDescent="0.2">
      <c r="A27" s="18"/>
      <c r="B27" s="22" t="s">
        <v>20</v>
      </c>
      <c r="C27" s="23"/>
      <c r="D27" s="23"/>
      <c r="E27" s="39">
        <v>18.48</v>
      </c>
      <c r="F27" s="40">
        <v>-1.58</v>
      </c>
      <c r="G27" s="40">
        <v>0.12</v>
      </c>
      <c r="H27" s="40"/>
      <c r="I27" s="40">
        <v>53.099999999999994</v>
      </c>
      <c r="J27" s="40">
        <v>-9.01</v>
      </c>
      <c r="K27" s="40">
        <v>1.88</v>
      </c>
      <c r="L27" s="24">
        <v>62.989999999999995</v>
      </c>
      <c r="M27" s="31">
        <v>62.989999999999995</v>
      </c>
    </row>
    <row r="28" spans="1:13" x14ac:dyDescent="0.2">
      <c r="A28" s="135" t="s">
        <v>22</v>
      </c>
      <c r="B28" s="136"/>
      <c r="C28" s="136"/>
      <c r="D28" s="136"/>
      <c r="E28" s="138">
        <v>18.48</v>
      </c>
      <c r="F28" s="139">
        <v>-1.2000000000000002</v>
      </c>
      <c r="G28" s="139">
        <v>0.13999999999999999</v>
      </c>
      <c r="H28" s="139"/>
      <c r="I28" s="139">
        <v>53.099999999999994</v>
      </c>
      <c r="J28" s="139">
        <v>-9.01</v>
      </c>
      <c r="K28" s="139">
        <v>1.88</v>
      </c>
      <c r="L28" s="140">
        <v>63.389999999999993</v>
      </c>
      <c r="M28" s="152">
        <v>63.389999999999993</v>
      </c>
    </row>
    <row r="29" spans="1:13" x14ac:dyDescent="0.2">
      <c r="A29" s="4"/>
      <c r="B29" s="4"/>
      <c r="C29" s="4"/>
      <c r="D29" s="4"/>
      <c r="E29" s="35"/>
      <c r="F29" s="36"/>
      <c r="G29" s="36"/>
      <c r="H29" s="36"/>
      <c r="I29" s="36"/>
      <c r="J29" s="36"/>
      <c r="K29" s="36"/>
      <c r="L29" s="9"/>
      <c r="M29" s="29"/>
    </row>
    <row r="30" spans="1:13" x14ac:dyDescent="0.2">
      <c r="A30" s="17" t="s">
        <v>66</v>
      </c>
      <c r="B30" s="19" t="s">
        <v>67</v>
      </c>
      <c r="C30" s="2" t="s">
        <v>68</v>
      </c>
      <c r="D30" s="4" t="s">
        <v>92</v>
      </c>
      <c r="E30" s="35"/>
      <c r="F30" s="36"/>
      <c r="G30" s="36"/>
      <c r="H30" s="36">
        <v>536.73</v>
      </c>
      <c r="I30" s="36"/>
      <c r="J30" s="36"/>
      <c r="K30" s="36">
        <v>844.67</v>
      </c>
      <c r="L30" s="9">
        <v>1381.4</v>
      </c>
      <c r="M30" s="29">
        <v>1381.4</v>
      </c>
    </row>
    <row r="31" spans="1:13" x14ac:dyDescent="0.2">
      <c r="A31" s="18"/>
      <c r="B31" s="20"/>
      <c r="C31" s="7" t="s">
        <v>194</v>
      </c>
      <c r="D31" s="8"/>
      <c r="E31" s="37"/>
      <c r="F31" s="38"/>
      <c r="G31" s="38"/>
      <c r="H31" s="38">
        <v>536.73</v>
      </c>
      <c r="I31" s="38"/>
      <c r="J31" s="38"/>
      <c r="K31" s="38">
        <v>844.67</v>
      </c>
      <c r="L31" s="10">
        <v>1381.4</v>
      </c>
      <c r="M31" s="30">
        <v>1381.4</v>
      </c>
    </row>
    <row r="32" spans="1:13" x14ac:dyDescent="0.2">
      <c r="A32" s="18"/>
      <c r="B32" s="22" t="s">
        <v>195</v>
      </c>
      <c r="C32" s="23"/>
      <c r="D32" s="23"/>
      <c r="E32" s="39"/>
      <c r="F32" s="40"/>
      <c r="G32" s="40"/>
      <c r="H32" s="40">
        <v>536.73</v>
      </c>
      <c r="I32" s="40"/>
      <c r="J32" s="40"/>
      <c r="K32" s="40">
        <v>844.67</v>
      </c>
      <c r="L32" s="24">
        <v>1381.4</v>
      </c>
      <c r="M32" s="31">
        <v>1381.4</v>
      </c>
    </row>
    <row r="33" spans="1:19" x14ac:dyDescent="0.2">
      <c r="A33" s="135" t="s">
        <v>196</v>
      </c>
      <c r="B33" s="136"/>
      <c r="C33" s="136"/>
      <c r="D33" s="136"/>
      <c r="E33" s="138"/>
      <c r="F33" s="139"/>
      <c r="G33" s="139"/>
      <c r="H33" s="139">
        <v>536.73</v>
      </c>
      <c r="I33" s="139"/>
      <c r="J33" s="139"/>
      <c r="K33" s="139">
        <v>844.67</v>
      </c>
      <c r="L33" s="140">
        <v>1381.4</v>
      </c>
      <c r="M33" s="152">
        <v>1381.4</v>
      </c>
    </row>
    <row r="34" spans="1:19" ht="13.5" thickBot="1" x14ac:dyDescent="0.25">
      <c r="A34" s="4"/>
      <c r="B34" s="4"/>
      <c r="C34" s="4"/>
      <c r="D34" s="4"/>
      <c r="E34" s="35"/>
      <c r="F34" s="36"/>
      <c r="G34" s="36"/>
      <c r="H34" s="36"/>
      <c r="I34" s="36"/>
      <c r="J34" s="36"/>
      <c r="K34" s="36"/>
      <c r="L34" s="9"/>
      <c r="M34" s="29"/>
    </row>
    <row r="35" spans="1:19" ht="13.5" thickBot="1" x14ac:dyDescent="0.25">
      <c r="A35" s="142" t="s">
        <v>17</v>
      </c>
      <c r="B35" s="143"/>
      <c r="C35" s="143"/>
      <c r="D35" s="143"/>
      <c r="E35" s="144">
        <v>74.22</v>
      </c>
      <c r="F35" s="145">
        <v>44.600000000000009</v>
      </c>
      <c r="G35" s="145">
        <v>3.33</v>
      </c>
      <c r="H35" s="145">
        <v>536.73</v>
      </c>
      <c r="I35" s="145">
        <v>411.05000000000007</v>
      </c>
      <c r="J35" s="145">
        <v>-66.89</v>
      </c>
      <c r="K35" s="145">
        <v>914.55</v>
      </c>
      <c r="L35" s="146">
        <v>1917.5900000000001</v>
      </c>
      <c r="M35" s="153">
        <v>1917.5900000000001</v>
      </c>
    </row>
    <row r="40" spans="1:19" x14ac:dyDescent="0.2">
      <c r="R40" s="6"/>
      <c r="S40" s="6"/>
    </row>
    <row r="41" spans="1:19" x14ac:dyDescent="0.2">
      <c r="R41" s="6"/>
      <c r="S41" s="6"/>
    </row>
    <row r="42" spans="1:19" x14ac:dyDescent="0.2">
      <c r="R42" s="6"/>
      <c r="S42" s="6"/>
    </row>
    <row r="43" spans="1:19" x14ac:dyDescent="0.2">
      <c r="R43" s="6"/>
      <c r="S43" s="6"/>
    </row>
  </sheetData>
  <pageMargins left="0.7" right="0.7" top="0.75" bottom="0.75" header="0.3" footer="0.3"/>
  <pageSetup scale="6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view="pageLayout" zoomScaleNormal="80" workbookViewId="0"/>
  </sheetViews>
  <sheetFormatPr defaultRowHeight="12.75" x14ac:dyDescent="0.2"/>
  <cols>
    <col min="1" max="1" width="15.7109375" customWidth="1"/>
    <col min="2" max="2" width="40.7109375" customWidth="1"/>
    <col min="3" max="3" width="25.7109375" customWidth="1"/>
    <col min="4" max="4" width="40.7109375" customWidth="1"/>
    <col min="5" max="5" width="7.5703125" bestFit="1" customWidth="1"/>
    <col min="6" max="6" width="8.7109375" customWidth="1"/>
    <col min="7" max="7" width="3.28515625" bestFit="1" customWidth="1"/>
    <col min="8" max="8" width="4" bestFit="1" customWidth="1"/>
    <col min="9" max="9" width="13.28515625" bestFit="1" customWidth="1"/>
    <col min="10" max="10" width="11.28515625" bestFit="1" customWidth="1"/>
  </cols>
  <sheetData>
    <row r="1" spans="1:19" x14ac:dyDescent="0.2">
      <c r="A1" s="1" t="s">
        <v>562</v>
      </c>
      <c r="B1" s="1" t="s">
        <v>561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572</v>
      </c>
      <c r="B2" t="s">
        <v>571</v>
      </c>
    </row>
    <row r="4" spans="1:19" x14ac:dyDescent="0.2">
      <c r="K4" s="62"/>
      <c r="L4" s="62"/>
      <c r="M4" s="62"/>
      <c r="N4" s="62"/>
      <c r="O4" s="62"/>
      <c r="P4" s="62"/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6">
        <v>2017</v>
      </c>
      <c r="F6" s="136"/>
      <c r="G6" s="136"/>
      <c r="H6" s="136"/>
      <c r="I6" s="134" t="s">
        <v>16</v>
      </c>
      <c r="J6" s="148" t="s">
        <v>17</v>
      </c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4</v>
      </c>
      <c r="F7" s="34">
        <v>6</v>
      </c>
      <c r="G7" s="34">
        <v>7</v>
      </c>
      <c r="H7" s="34">
        <v>9</v>
      </c>
      <c r="I7" s="16"/>
      <c r="J7" s="115"/>
      <c r="K7" s="62"/>
      <c r="L7" s="62"/>
      <c r="M7" s="62"/>
      <c r="N7" s="62"/>
      <c r="O7" s="62"/>
      <c r="P7" s="62"/>
      <c r="Q7" s="62"/>
      <c r="R7" s="62"/>
      <c r="S7" s="62"/>
    </row>
    <row r="8" spans="1:19" x14ac:dyDescent="0.2">
      <c r="A8" s="116" t="s">
        <v>9</v>
      </c>
      <c r="B8" s="83" t="s">
        <v>34</v>
      </c>
      <c r="C8" s="82" t="s">
        <v>35</v>
      </c>
      <c r="D8" s="67" t="s">
        <v>34</v>
      </c>
      <c r="E8" s="66"/>
      <c r="F8" s="65">
        <v>0.08</v>
      </c>
      <c r="G8" s="65">
        <v>0.06</v>
      </c>
      <c r="H8" s="65">
        <v>-0.01</v>
      </c>
      <c r="I8" s="64">
        <v>0.13</v>
      </c>
      <c r="J8" s="117">
        <v>0.13</v>
      </c>
      <c r="K8" s="62"/>
      <c r="L8" s="62"/>
      <c r="M8" s="62"/>
      <c r="N8" s="62"/>
      <c r="O8" s="62"/>
      <c r="P8" s="62"/>
      <c r="Q8" s="62"/>
      <c r="R8" s="62"/>
      <c r="S8" s="62"/>
    </row>
    <row r="9" spans="1:19" x14ac:dyDescent="0.2">
      <c r="A9" s="118"/>
      <c r="B9" s="80"/>
      <c r="C9" s="79" t="s">
        <v>145</v>
      </c>
      <c r="D9" s="78"/>
      <c r="E9" s="77"/>
      <c r="F9" s="76">
        <v>0.08</v>
      </c>
      <c r="G9" s="76">
        <v>0.06</v>
      </c>
      <c r="H9" s="76">
        <v>-0.01</v>
      </c>
      <c r="I9" s="75">
        <v>0.13</v>
      </c>
      <c r="J9" s="119">
        <v>0.13</v>
      </c>
    </row>
    <row r="10" spans="1:19" x14ac:dyDescent="0.2">
      <c r="A10" s="118"/>
      <c r="B10" s="73" t="s">
        <v>146</v>
      </c>
      <c r="C10" s="72"/>
      <c r="D10" s="72"/>
      <c r="E10" s="71"/>
      <c r="F10" s="70">
        <v>0.08</v>
      </c>
      <c r="G10" s="70">
        <v>0.06</v>
      </c>
      <c r="H10" s="70">
        <v>-0.01</v>
      </c>
      <c r="I10" s="69">
        <v>0.13</v>
      </c>
      <c r="J10" s="120">
        <v>0.13</v>
      </c>
    </row>
    <row r="11" spans="1:19" x14ac:dyDescent="0.2">
      <c r="A11" s="137" t="s">
        <v>21</v>
      </c>
      <c r="B11" s="136"/>
      <c r="C11" s="136"/>
      <c r="D11" s="136"/>
      <c r="E11" s="138"/>
      <c r="F11" s="139">
        <v>0.08</v>
      </c>
      <c r="G11" s="139">
        <v>0.06</v>
      </c>
      <c r="H11" s="139">
        <v>-0.01</v>
      </c>
      <c r="I11" s="140">
        <v>0.13</v>
      </c>
      <c r="J11" s="141">
        <v>0.13</v>
      </c>
    </row>
    <row r="12" spans="1:19" x14ac:dyDescent="0.2">
      <c r="A12" s="121"/>
      <c r="B12" s="67"/>
      <c r="C12" s="67"/>
      <c r="D12" s="67"/>
      <c r="E12" s="66"/>
      <c r="F12" s="65"/>
      <c r="G12" s="65"/>
      <c r="H12" s="65"/>
      <c r="I12" s="64"/>
      <c r="J12" s="117"/>
    </row>
    <row r="13" spans="1:19" x14ac:dyDescent="0.2">
      <c r="A13" s="116" t="s">
        <v>45</v>
      </c>
      <c r="B13" s="83" t="s">
        <v>94</v>
      </c>
      <c r="C13" s="82" t="s">
        <v>49</v>
      </c>
      <c r="D13" s="67" t="s">
        <v>53</v>
      </c>
      <c r="E13" s="66">
        <v>0</v>
      </c>
      <c r="F13" s="65"/>
      <c r="G13" s="65"/>
      <c r="H13" s="65"/>
      <c r="I13" s="64">
        <v>0</v>
      </c>
      <c r="J13" s="117">
        <v>0</v>
      </c>
    </row>
    <row r="14" spans="1:19" x14ac:dyDescent="0.2">
      <c r="A14" s="118"/>
      <c r="B14" s="80"/>
      <c r="C14" s="79" t="s">
        <v>159</v>
      </c>
      <c r="D14" s="78"/>
      <c r="E14" s="77">
        <v>0</v>
      </c>
      <c r="F14" s="76"/>
      <c r="G14" s="76"/>
      <c r="H14" s="76"/>
      <c r="I14" s="75">
        <v>0</v>
      </c>
      <c r="J14" s="119">
        <v>0</v>
      </c>
    </row>
    <row r="15" spans="1:19" x14ac:dyDescent="0.2">
      <c r="A15" s="118"/>
      <c r="B15" s="73" t="s">
        <v>162</v>
      </c>
      <c r="C15" s="72"/>
      <c r="D15" s="72"/>
      <c r="E15" s="71">
        <v>0</v>
      </c>
      <c r="F15" s="70"/>
      <c r="G15" s="70"/>
      <c r="H15" s="70"/>
      <c r="I15" s="69">
        <v>0</v>
      </c>
      <c r="J15" s="120">
        <v>0</v>
      </c>
    </row>
    <row r="16" spans="1:19" x14ac:dyDescent="0.2">
      <c r="A16" s="118"/>
      <c r="B16" s="83" t="s">
        <v>14</v>
      </c>
      <c r="C16" s="82" t="s">
        <v>11</v>
      </c>
      <c r="D16" s="67" t="s">
        <v>12</v>
      </c>
      <c r="E16" s="66">
        <v>-384.15</v>
      </c>
      <c r="F16" s="65"/>
      <c r="G16" s="65"/>
      <c r="H16" s="65"/>
      <c r="I16" s="64">
        <v>-384.15</v>
      </c>
      <c r="J16" s="117">
        <v>-384.15</v>
      </c>
    </row>
    <row r="17" spans="1:10" x14ac:dyDescent="0.2">
      <c r="A17" s="118"/>
      <c r="B17" s="80"/>
      <c r="C17" s="79" t="s">
        <v>18</v>
      </c>
      <c r="D17" s="78"/>
      <c r="E17" s="77">
        <v>-384.15</v>
      </c>
      <c r="F17" s="76"/>
      <c r="G17" s="76"/>
      <c r="H17" s="76"/>
      <c r="I17" s="75">
        <v>-384.15</v>
      </c>
      <c r="J17" s="119">
        <v>-384.15</v>
      </c>
    </row>
    <row r="18" spans="1:10" x14ac:dyDescent="0.2">
      <c r="A18" s="118"/>
      <c r="B18" s="73" t="s">
        <v>20</v>
      </c>
      <c r="C18" s="72"/>
      <c r="D18" s="72"/>
      <c r="E18" s="71">
        <v>-384.15</v>
      </c>
      <c r="F18" s="70"/>
      <c r="G18" s="70"/>
      <c r="H18" s="70"/>
      <c r="I18" s="69">
        <v>-384.15</v>
      </c>
      <c r="J18" s="120">
        <v>-384.15</v>
      </c>
    </row>
    <row r="19" spans="1:10" x14ac:dyDescent="0.2">
      <c r="A19" s="118"/>
      <c r="B19" s="83" t="s">
        <v>106</v>
      </c>
      <c r="C19" s="82" t="s">
        <v>47</v>
      </c>
      <c r="D19" s="67" t="s">
        <v>106</v>
      </c>
      <c r="E19" s="66">
        <v>-5603.6</v>
      </c>
      <c r="F19" s="65"/>
      <c r="G19" s="65"/>
      <c r="H19" s="65"/>
      <c r="I19" s="64">
        <v>-5603.6</v>
      </c>
      <c r="J19" s="117">
        <v>-5603.6</v>
      </c>
    </row>
    <row r="20" spans="1:10" x14ac:dyDescent="0.2">
      <c r="A20" s="118"/>
      <c r="B20" s="80"/>
      <c r="C20" s="79" t="s">
        <v>166</v>
      </c>
      <c r="D20" s="78"/>
      <c r="E20" s="77">
        <v>-5603.6</v>
      </c>
      <c r="F20" s="76"/>
      <c r="G20" s="76"/>
      <c r="H20" s="76"/>
      <c r="I20" s="75">
        <v>-5603.6</v>
      </c>
      <c r="J20" s="119">
        <v>-5603.6</v>
      </c>
    </row>
    <row r="21" spans="1:10" x14ac:dyDescent="0.2">
      <c r="A21" s="118"/>
      <c r="B21" s="73" t="s">
        <v>167</v>
      </c>
      <c r="C21" s="72"/>
      <c r="D21" s="72"/>
      <c r="E21" s="71">
        <v>-5603.6</v>
      </c>
      <c r="F21" s="70"/>
      <c r="G21" s="70"/>
      <c r="H21" s="70"/>
      <c r="I21" s="69">
        <v>-5603.6</v>
      </c>
      <c r="J21" s="120">
        <v>-5603.6</v>
      </c>
    </row>
    <row r="22" spans="1:10" x14ac:dyDescent="0.2">
      <c r="A22" s="118"/>
      <c r="B22" s="83" t="s">
        <v>35</v>
      </c>
      <c r="C22" s="82" t="s">
        <v>47</v>
      </c>
      <c r="D22" s="67" t="s">
        <v>35</v>
      </c>
      <c r="E22" s="66">
        <v>8.73</v>
      </c>
      <c r="F22" s="65"/>
      <c r="G22" s="65"/>
      <c r="H22" s="65"/>
      <c r="I22" s="64">
        <v>8.73</v>
      </c>
      <c r="J22" s="117">
        <v>8.73</v>
      </c>
    </row>
    <row r="23" spans="1:10" x14ac:dyDescent="0.2">
      <c r="A23" s="118"/>
      <c r="B23" s="80"/>
      <c r="C23" s="79" t="s">
        <v>166</v>
      </c>
      <c r="D23" s="78"/>
      <c r="E23" s="77">
        <v>8.73</v>
      </c>
      <c r="F23" s="76"/>
      <c r="G23" s="76"/>
      <c r="H23" s="76"/>
      <c r="I23" s="75">
        <v>8.73</v>
      </c>
      <c r="J23" s="119">
        <v>8.73</v>
      </c>
    </row>
    <row r="24" spans="1:10" x14ac:dyDescent="0.2">
      <c r="A24" s="118"/>
      <c r="B24" s="73" t="s">
        <v>145</v>
      </c>
      <c r="C24" s="72"/>
      <c r="D24" s="72"/>
      <c r="E24" s="71">
        <v>8.73</v>
      </c>
      <c r="F24" s="70"/>
      <c r="G24" s="70"/>
      <c r="H24" s="70"/>
      <c r="I24" s="69">
        <v>8.73</v>
      </c>
      <c r="J24" s="120">
        <v>8.73</v>
      </c>
    </row>
    <row r="25" spans="1:10" x14ac:dyDescent="0.2">
      <c r="A25" s="137" t="s">
        <v>180</v>
      </c>
      <c r="B25" s="136"/>
      <c r="C25" s="136"/>
      <c r="D25" s="136"/>
      <c r="E25" s="138">
        <v>-5979.02</v>
      </c>
      <c r="F25" s="139"/>
      <c r="G25" s="139"/>
      <c r="H25" s="139"/>
      <c r="I25" s="140">
        <v>-5979.02</v>
      </c>
      <c r="J25" s="141">
        <v>-5979.02</v>
      </c>
    </row>
    <row r="26" spans="1:10" x14ac:dyDescent="0.2">
      <c r="A26" s="121"/>
      <c r="B26" s="67"/>
      <c r="C26" s="67"/>
      <c r="D26" s="67"/>
      <c r="E26" s="66"/>
      <c r="F26" s="65"/>
      <c r="G26" s="65"/>
      <c r="H26" s="65"/>
      <c r="I26" s="64"/>
      <c r="J26" s="117"/>
    </row>
    <row r="27" spans="1:10" x14ac:dyDescent="0.2">
      <c r="A27" s="116" t="s">
        <v>15</v>
      </c>
      <c r="B27" s="83" t="s">
        <v>56</v>
      </c>
      <c r="C27" s="82" t="s">
        <v>11</v>
      </c>
      <c r="D27" s="67" t="s">
        <v>12</v>
      </c>
      <c r="E27" s="66">
        <v>-510.31</v>
      </c>
      <c r="F27" s="65"/>
      <c r="G27" s="65"/>
      <c r="H27" s="65"/>
      <c r="I27" s="64">
        <v>-510.31</v>
      </c>
      <c r="J27" s="117">
        <v>-510.31</v>
      </c>
    </row>
    <row r="28" spans="1:10" x14ac:dyDescent="0.2">
      <c r="A28" s="118"/>
      <c r="B28" s="80"/>
      <c r="C28" s="79" t="s">
        <v>18</v>
      </c>
      <c r="D28" s="78"/>
      <c r="E28" s="77">
        <v>-510.31</v>
      </c>
      <c r="F28" s="76"/>
      <c r="G28" s="76"/>
      <c r="H28" s="76"/>
      <c r="I28" s="75">
        <v>-510.31</v>
      </c>
      <c r="J28" s="119">
        <v>-510.31</v>
      </c>
    </row>
    <row r="29" spans="1:10" x14ac:dyDescent="0.2">
      <c r="A29" s="118"/>
      <c r="B29" s="73" t="s">
        <v>193</v>
      </c>
      <c r="C29" s="72"/>
      <c r="D29" s="72"/>
      <c r="E29" s="71">
        <v>-510.31</v>
      </c>
      <c r="F29" s="70"/>
      <c r="G29" s="70"/>
      <c r="H29" s="70"/>
      <c r="I29" s="69">
        <v>-510.31</v>
      </c>
      <c r="J29" s="120">
        <v>-510.31</v>
      </c>
    </row>
    <row r="30" spans="1:10" x14ac:dyDescent="0.2">
      <c r="A30" s="118"/>
      <c r="B30" s="83" t="s">
        <v>14</v>
      </c>
      <c r="C30" s="82" t="s">
        <v>11</v>
      </c>
      <c r="D30" s="67" t="s">
        <v>12</v>
      </c>
      <c r="E30" s="66">
        <v>-855.52</v>
      </c>
      <c r="F30" s="65"/>
      <c r="G30" s="65"/>
      <c r="H30" s="65"/>
      <c r="I30" s="64">
        <v>-855.52</v>
      </c>
      <c r="J30" s="117">
        <v>-855.52</v>
      </c>
    </row>
    <row r="31" spans="1:10" x14ac:dyDescent="0.2">
      <c r="A31" s="118"/>
      <c r="B31" s="80"/>
      <c r="C31" s="79" t="s">
        <v>18</v>
      </c>
      <c r="D31" s="78"/>
      <c r="E31" s="77">
        <v>-855.52</v>
      </c>
      <c r="F31" s="76"/>
      <c r="G31" s="76"/>
      <c r="H31" s="76"/>
      <c r="I31" s="75">
        <v>-855.52</v>
      </c>
      <c r="J31" s="119">
        <v>-855.52</v>
      </c>
    </row>
    <row r="32" spans="1:10" x14ac:dyDescent="0.2">
      <c r="A32" s="118"/>
      <c r="B32" s="73" t="s">
        <v>20</v>
      </c>
      <c r="C32" s="72"/>
      <c r="D32" s="72"/>
      <c r="E32" s="71">
        <v>-855.52</v>
      </c>
      <c r="F32" s="70"/>
      <c r="G32" s="70"/>
      <c r="H32" s="70"/>
      <c r="I32" s="69">
        <v>-855.52</v>
      </c>
      <c r="J32" s="120">
        <v>-855.52</v>
      </c>
    </row>
    <row r="33" spans="1:19" x14ac:dyDescent="0.2">
      <c r="A33" s="137" t="s">
        <v>22</v>
      </c>
      <c r="B33" s="136"/>
      <c r="C33" s="136"/>
      <c r="D33" s="136"/>
      <c r="E33" s="138">
        <v>-1365.83</v>
      </c>
      <c r="F33" s="139"/>
      <c r="G33" s="139"/>
      <c r="H33" s="139"/>
      <c r="I33" s="140">
        <v>-1365.83</v>
      </c>
      <c r="J33" s="141">
        <v>-1365.83</v>
      </c>
    </row>
    <row r="34" spans="1:19" x14ac:dyDescent="0.2">
      <c r="A34" s="121"/>
      <c r="B34" s="67"/>
      <c r="C34" s="67"/>
      <c r="D34" s="67"/>
      <c r="E34" s="66"/>
      <c r="F34" s="65"/>
      <c r="G34" s="65"/>
      <c r="H34" s="65"/>
      <c r="I34" s="64"/>
      <c r="J34" s="117"/>
    </row>
    <row r="35" spans="1:19" x14ac:dyDescent="0.2">
      <c r="A35" s="116" t="s">
        <v>66</v>
      </c>
      <c r="B35" s="83" t="s">
        <v>67</v>
      </c>
      <c r="C35" s="82" t="s">
        <v>68</v>
      </c>
      <c r="D35" s="67" t="s">
        <v>70</v>
      </c>
      <c r="E35" s="66">
        <v>-381.76</v>
      </c>
      <c r="F35" s="65"/>
      <c r="G35" s="65"/>
      <c r="H35" s="65"/>
      <c r="I35" s="64">
        <v>-381.76</v>
      </c>
      <c r="J35" s="117">
        <v>-381.76</v>
      </c>
    </row>
    <row r="36" spans="1:19" x14ac:dyDescent="0.2">
      <c r="A36" s="118"/>
      <c r="B36" s="80"/>
      <c r="C36" s="81"/>
      <c r="D36" s="6" t="s">
        <v>71</v>
      </c>
      <c r="E36" s="52">
        <v>-9.58</v>
      </c>
      <c r="F36" s="53"/>
      <c r="G36" s="53"/>
      <c r="H36" s="53"/>
      <c r="I36" s="11">
        <v>-9.58</v>
      </c>
      <c r="J36" s="122">
        <v>-9.58</v>
      </c>
    </row>
    <row r="37" spans="1:19" x14ac:dyDescent="0.2">
      <c r="A37" s="118"/>
      <c r="B37" s="80"/>
      <c r="C37" s="81"/>
      <c r="D37" s="6" t="s">
        <v>89</v>
      </c>
      <c r="E37" s="52">
        <v>-15.03</v>
      </c>
      <c r="F37" s="53"/>
      <c r="G37" s="53"/>
      <c r="H37" s="53"/>
      <c r="I37" s="11">
        <v>-15.03</v>
      </c>
      <c r="J37" s="122">
        <v>-15.03</v>
      </c>
    </row>
    <row r="38" spans="1:19" x14ac:dyDescent="0.2">
      <c r="A38" s="118"/>
      <c r="B38" s="80"/>
      <c r="C38" s="79" t="s">
        <v>194</v>
      </c>
      <c r="D38" s="78"/>
      <c r="E38" s="77">
        <v>-406.36999999999995</v>
      </c>
      <c r="F38" s="76"/>
      <c r="G38" s="76"/>
      <c r="H38" s="76"/>
      <c r="I38" s="75">
        <v>-406.36999999999995</v>
      </c>
      <c r="J38" s="119">
        <v>-406.36999999999995</v>
      </c>
    </row>
    <row r="39" spans="1:19" x14ac:dyDescent="0.2">
      <c r="A39" s="118"/>
      <c r="B39" s="73" t="s">
        <v>195</v>
      </c>
      <c r="C39" s="72"/>
      <c r="D39" s="72"/>
      <c r="E39" s="71">
        <v>-406.36999999999995</v>
      </c>
      <c r="F39" s="70"/>
      <c r="G39" s="70"/>
      <c r="H39" s="70"/>
      <c r="I39" s="69">
        <v>-406.36999999999995</v>
      </c>
      <c r="J39" s="120">
        <v>-406.36999999999995</v>
      </c>
    </row>
    <row r="40" spans="1:19" x14ac:dyDescent="0.2">
      <c r="A40" s="137" t="s">
        <v>196</v>
      </c>
      <c r="B40" s="136"/>
      <c r="C40" s="136"/>
      <c r="D40" s="136"/>
      <c r="E40" s="138">
        <v>-406.36999999999995</v>
      </c>
      <c r="F40" s="139"/>
      <c r="G40" s="139"/>
      <c r="H40" s="139"/>
      <c r="I40" s="140">
        <v>-406.36999999999995</v>
      </c>
      <c r="J40" s="141">
        <v>-406.36999999999995</v>
      </c>
    </row>
    <row r="41" spans="1:19" ht="13.5" thickBot="1" x14ac:dyDescent="0.25">
      <c r="A41" s="121"/>
      <c r="B41" s="67"/>
      <c r="C41" s="67"/>
      <c r="D41" s="67"/>
      <c r="E41" s="66"/>
      <c r="F41" s="65"/>
      <c r="G41" s="65"/>
      <c r="H41" s="65"/>
      <c r="I41" s="64"/>
      <c r="J41" s="117"/>
    </row>
    <row r="42" spans="1:19" ht="13.5" thickBot="1" x14ac:dyDescent="0.25">
      <c r="A42" s="142" t="s">
        <v>17</v>
      </c>
      <c r="B42" s="143"/>
      <c r="C42" s="143"/>
      <c r="D42" s="143"/>
      <c r="E42" s="144">
        <v>-7751.22</v>
      </c>
      <c r="F42" s="145">
        <v>0.08</v>
      </c>
      <c r="G42" s="145">
        <v>0.06</v>
      </c>
      <c r="H42" s="145">
        <v>-0.01</v>
      </c>
      <c r="I42" s="146">
        <v>-7751.0900000000011</v>
      </c>
      <c r="J42" s="147">
        <v>-7751.0900000000011</v>
      </c>
    </row>
    <row r="46" spans="1:19" x14ac:dyDescent="0.2">
      <c r="K46" s="6"/>
    </row>
    <row r="47" spans="1:19" x14ac:dyDescent="0.2">
      <c r="K47" s="6"/>
      <c r="R47" s="6"/>
      <c r="S47" s="6"/>
    </row>
    <row r="48" spans="1:19" x14ac:dyDescent="0.2">
      <c r="K48" s="6"/>
      <c r="R48" s="6"/>
      <c r="S48" s="6"/>
    </row>
    <row r="49" spans="11:19" x14ac:dyDescent="0.2">
      <c r="K49" s="6"/>
      <c r="R49" s="6"/>
      <c r="S49" s="6"/>
    </row>
    <row r="50" spans="11:19" x14ac:dyDescent="0.2">
      <c r="K50" s="6"/>
      <c r="R50" s="6"/>
      <c r="S50" s="6"/>
    </row>
  </sheetData>
  <pageMargins left="0.7" right="0.7" top="0.75" bottom="0.75" header="0.3" footer="0.3"/>
  <pageSetup scale="70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zoomScale="80" zoomScaleNormal="80" workbookViewId="0"/>
  </sheetViews>
  <sheetFormatPr defaultRowHeight="12.75" x14ac:dyDescent="0.2"/>
  <cols>
    <col min="1" max="1" width="17.5703125" customWidth="1"/>
    <col min="2" max="2" width="22.85546875" customWidth="1"/>
    <col min="3" max="3" width="25.7109375" customWidth="1"/>
    <col min="4" max="4" width="40.7109375" customWidth="1"/>
    <col min="5" max="5" width="5.85546875" bestFit="1" customWidth="1"/>
    <col min="6" max="6" width="8.5703125" bestFit="1" customWidth="1"/>
    <col min="7" max="7" width="6.5703125" bestFit="1" customWidth="1"/>
    <col min="8" max="10" width="8.5703125" bestFit="1" customWidth="1"/>
    <col min="11" max="11" width="5.85546875" bestFit="1" customWidth="1"/>
    <col min="12" max="13" width="8.5703125" bestFit="1" customWidth="1"/>
    <col min="14" max="14" width="8.140625" bestFit="1" customWidth="1"/>
    <col min="15" max="15" width="7.42578125" bestFit="1" customWidth="1"/>
    <col min="16" max="16" width="13.28515625" bestFit="1" customWidth="1"/>
    <col min="17" max="17" width="11.28515625" bestFit="1" customWidth="1"/>
  </cols>
  <sheetData>
    <row r="1" spans="1:19" x14ac:dyDescent="0.2">
      <c r="A1" s="1" t="s">
        <v>435</v>
      </c>
      <c r="B1" s="1" t="s">
        <v>434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433</v>
      </c>
      <c r="B2" t="s">
        <v>432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3" t="s">
        <v>16</v>
      </c>
      <c r="Q6" s="151" t="s">
        <v>17</v>
      </c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7</v>
      </c>
      <c r="K7" s="34">
        <v>8</v>
      </c>
      <c r="L7" s="34">
        <v>9</v>
      </c>
      <c r="M7" s="34">
        <v>10</v>
      </c>
      <c r="N7" s="34">
        <v>11</v>
      </c>
      <c r="O7" s="34">
        <v>12</v>
      </c>
      <c r="P7" s="16"/>
      <c r="Q7" s="28"/>
    </row>
    <row r="8" spans="1:19" x14ac:dyDescent="0.2">
      <c r="A8" s="17" t="s">
        <v>15</v>
      </c>
      <c r="B8" s="19" t="s">
        <v>56</v>
      </c>
      <c r="C8" s="2" t="s">
        <v>57</v>
      </c>
      <c r="D8" s="4" t="s">
        <v>58</v>
      </c>
      <c r="E8" s="35">
        <v>846.63</v>
      </c>
      <c r="F8" s="36">
        <v>-1177.01</v>
      </c>
      <c r="G8" s="36">
        <v>-958.22</v>
      </c>
      <c r="H8" s="36"/>
      <c r="I8" s="36"/>
      <c r="J8" s="36"/>
      <c r="K8" s="36">
        <v>403</v>
      </c>
      <c r="L8" s="36">
        <v>-5157.92</v>
      </c>
      <c r="M8" s="36"/>
      <c r="N8" s="36">
        <v>-3540.89</v>
      </c>
      <c r="O8" s="36"/>
      <c r="P8" s="9">
        <v>-9584.41</v>
      </c>
      <c r="Q8" s="29">
        <v>-9584.41</v>
      </c>
    </row>
    <row r="9" spans="1:19" x14ac:dyDescent="0.2">
      <c r="A9" s="18"/>
      <c r="B9" s="20"/>
      <c r="C9" s="3"/>
      <c r="D9" s="6" t="s">
        <v>431</v>
      </c>
      <c r="E9" s="52"/>
      <c r="F9" s="53">
        <v>16590.8</v>
      </c>
      <c r="G9" s="53"/>
      <c r="H9" s="53">
        <v>11232.1</v>
      </c>
      <c r="I9" s="53">
        <v>14263</v>
      </c>
      <c r="J9" s="53">
        <v>12350.1</v>
      </c>
      <c r="K9" s="53"/>
      <c r="L9" s="53">
        <v>17667.54</v>
      </c>
      <c r="M9" s="53">
        <v>11839.04</v>
      </c>
      <c r="N9" s="53"/>
      <c r="O9" s="53">
        <v>9902.9699999999993</v>
      </c>
      <c r="P9" s="11">
        <v>93845.550000000017</v>
      </c>
      <c r="Q9" s="51">
        <v>93845.550000000017</v>
      </c>
    </row>
    <row r="10" spans="1:19" x14ac:dyDescent="0.2">
      <c r="A10" s="18"/>
      <c r="B10" s="20"/>
      <c r="C10" s="7" t="s">
        <v>192</v>
      </c>
      <c r="D10" s="8"/>
      <c r="E10" s="37">
        <v>846.63</v>
      </c>
      <c r="F10" s="38">
        <v>15413.789999999999</v>
      </c>
      <c r="G10" s="38">
        <v>-958.22</v>
      </c>
      <c r="H10" s="38">
        <v>11232.1</v>
      </c>
      <c r="I10" s="38">
        <v>14263</v>
      </c>
      <c r="J10" s="38">
        <v>12350.1</v>
      </c>
      <c r="K10" s="38">
        <v>403</v>
      </c>
      <c r="L10" s="38">
        <v>12509.62</v>
      </c>
      <c r="M10" s="38">
        <v>11839.04</v>
      </c>
      <c r="N10" s="38">
        <v>-3540.89</v>
      </c>
      <c r="O10" s="38">
        <v>9902.9699999999993</v>
      </c>
      <c r="P10" s="10">
        <v>84261.140000000014</v>
      </c>
      <c r="Q10" s="30">
        <v>84261.140000000014</v>
      </c>
    </row>
    <row r="11" spans="1:19" x14ac:dyDescent="0.2">
      <c r="A11" s="18"/>
      <c r="B11" s="22" t="s">
        <v>193</v>
      </c>
      <c r="C11" s="23"/>
      <c r="D11" s="23"/>
      <c r="E11" s="39">
        <v>846.63</v>
      </c>
      <c r="F11" s="40">
        <v>15413.789999999999</v>
      </c>
      <c r="G11" s="40">
        <v>-958.22</v>
      </c>
      <c r="H11" s="40">
        <v>11232.1</v>
      </c>
      <c r="I11" s="40">
        <v>14263</v>
      </c>
      <c r="J11" s="40">
        <v>12350.1</v>
      </c>
      <c r="K11" s="40">
        <v>403</v>
      </c>
      <c r="L11" s="40">
        <v>12509.62</v>
      </c>
      <c r="M11" s="40">
        <v>11839.04</v>
      </c>
      <c r="N11" s="40">
        <v>-3540.89</v>
      </c>
      <c r="O11" s="40">
        <v>9902.9699999999993</v>
      </c>
      <c r="P11" s="24">
        <v>84261.140000000014</v>
      </c>
      <c r="Q11" s="31">
        <v>84261.140000000014</v>
      </c>
    </row>
    <row r="12" spans="1:19" x14ac:dyDescent="0.2">
      <c r="A12" s="135" t="s">
        <v>22</v>
      </c>
      <c r="B12" s="136"/>
      <c r="C12" s="136"/>
      <c r="D12" s="136"/>
      <c r="E12" s="138">
        <v>846.63</v>
      </c>
      <c r="F12" s="139">
        <v>15413.789999999999</v>
      </c>
      <c r="G12" s="139">
        <v>-958.22</v>
      </c>
      <c r="H12" s="139">
        <v>11232.1</v>
      </c>
      <c r="I12" s="139">
        <v>14263</v>
      </c>
      <c r="J12" s="139">
        <v>12350.1</v>
      </c>
      <c r="K12" s="139">
        <v>403</v>
      </c>
      <c r="L12" s="139">
        <v>12509.62</v>
      </c>
      <c r="M12" s="139">
        <v>11839.04</v>
      </c>
      <c r="N12" s="139">
        <v>-3540.89</v>
      </c>
      <c r="O12" s="139">
        <v>9902.9699999999993</v>
      </c>
      <c r="P12" s="140">
        <v>84261.140000000014</v>
      </c>
      <c r="Q12" s="152">
        <v>84261.140000000014</v>
      </c>
    </row>
    <row r="13" spans="1:19" ht="13.5" thickBot="1" x14ac:dyDescent="0.25">
      <c r="A13" s="4"/>
      <c r="B13" s="4"/>
      <c r="C13" s="4"/>
      <c r="D13" s="4"/>
      <c r="E13" s="35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9"/>
      <c r="Q13" s="29"/>
    </row>
    <row r="14" spans="1:19" ht="13.5" thickBot="1" x14ac:dyDescent="0.25">
      <c r="A14" s="142" t="s">
        <v>17</v>
      </c>
      <c r="B14" s="143"/>
      <c r="C14" s="143"/>
      <c r="D14" s="143"/>
      <c r="E14" s="144">
        <v>846.63</v>
      </c>
      <c r="F14" s="145">
        <v>15413.789999999999</v>
      </c>
      <c r="G14" s="145">
        <v>-958.22</v>
      </c>
      <c r="H14" s="145">
        <v>11232.1</v>
      </c>
      <c r="I14" s="145">
        <v>14263</v>
      </c>
      <c r="J14" s="145">
        <v>12350.1</v>
      </c>
      <c r="K14" s="145">
        <v>403</v>
      </c>
      <c r="L14" s="145">
        <v>12509.62</v>
      </c>
      <c r="M14" s="145">
        <v>11839.04</v>
      </c>
      <c r="N14" s="145">
        <v>-3540.89</v>
      </c>
      <c r="O14" s="145">
        <v>9902.9699999999993</v>
      </c>
      <c r="P14" s="146">
        <v>84261.140000000014</v>
      </c>
      <c r="Q14" s="153">
        <v>84261.140000000014</v>
      </c>
    </row>
    <row r="18" spans="18:19" x14ac:dyDescent="0.2">
      <c r="R18" s="6"/>
    </row>
    <row r="19" spans="18:19" x14ac:dyDescent="0.2">
      <c r="R19" s="6"/>
      <c r="S19" s="6"/>
    </row>
    <row r="20" spans="18:19" x14ac:dyDescent="0.2">
      <c r="R20" s="6"/>
      <c r="S20" s="6"/>
    </row>
    <row r="21" spans="18:19" x14ac:dyDescent="0.2">
      <c r="R21" s="6"/>
      <c r="S21" s="6"/>
    </row>
    <row r="22" spans="18:19" x14ac:dyDescent="0.2">
      <c r="R22" s="6"/>
      <c r="S22" s="6"/>
    </row>
  </sheetData>
  <pageMargins left="0.5" right="0.5" top="0.75" bottom="0.5" header="0.3" footer="0.3"/>
  <pageSetup scale="60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8"/>
  <sheetViews>
    <sheetView zoomScaleNormal="100" workbookViewId="0">
      <selection activeCell="C15" sqref="C15"/>
    </sheetView>
  </sheetViews>
  <sheetFormatPr defaultRowHeight="12.75" x14ac:dyDescent="0.2"/>
  <cols>
    <col min="1" max="1" width="53.7109375" bestFit="1" customWidth="1"/>
    <col min="2" max="2" width="12.140625" bestFit="1" customWidth="1"/>
    <col min="3" max="3" width="15" bestFit="1" customWidth="1"/>
    <col min="4" max="4" width="16.140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423</v>
      </c>
      <c r="B2" s="5">
        <v>48478.75</v>
      </c>
      <c r="C2" s="5" t="s">
        <v>430</v>
      </c>
      <c r="D2" s="5" t="s">
        <v>425</v>
      </c>
      <c r="E2" s="5"/>
      <c r="F2" s="5"/>
    </row>
    <row r="3" spans="1:6" x14ac:dyDescent="0.2">
      <c r="A3" s="56" t="s">
        <v>421</v>
      </c>
      <c r="B3" s="5">
        <v>13.55000000000001</v>
      </c>
      <c r="C3" s="5" t="s">
        <v>429</v>
      </c>
      <c r="D3" s="5" t="s">
        <v>425</v>
      </c>
      <c r="E3" s="5"/>
      <c r="F3" s="5"/>
    </row>
    <row r="4" spans="1:6" x14ac:dyDescent="0.2">
      <c r="A4" s="56" t="s">
        <v>419</v>
      </c>
      <c r="B4" s="5">
        <v>-286633.92</v>
      </c>
      <c r="C4" s="5" t="s">
        <v>428</v>
      </c>
      <c r="D4" s="5" t="s">
        <v>425</v>
      </c>
      <c r="E4" s="5"/>
      <c r="F4" s="5"/>
    </row>
    <row r="5" spans="1:6" x14ac:dyDescent="0.2">
      <c r="A5" s="56" t="s">
        <v>417</v>
      </c>
      <c r="B5" s="5">
        <v>36.86</v>
      </c>
      <c r="C5" s="5" t="s">
        <v>427</v>
      </c>
      <c r="D5" s="5" t="s">
        <v>425</v>
      </c>
      <c r="E5" s="5"/>
      <c r="F5" s="5"/>
    </row>
    <row r="6" spans="1:6" x14ac:dyDescent="0.2">
      <c r="A6" s="56" t="s">
        <v>413</v>
      </c>
      <c r="B6" s="5">
        <v>9973.5999999999985</v>
      </c>
      <c r="C6" s="5" t="s">
        <v>426</v>
      </c>
      <c r="D6" s="5" t="s">
        <v>425</v>
      </c>
      <c r="E6" s="5"/>
      <c r="F6" s="5"/>
    </row>
    <row r="7" spans="1:6" x14ac:dyDescent="0.2">
      <c r="A7" s="56" t="s">
        <v>590</v>
      </c>
      <c r="B7" s="5">
        <v>1615.74</v>
      </c>
      <c r="C7" s="156" t="s">
        <v>591</v>
      </c>
      <c r="D7" s="5" t="s">
        <v>425</v>
      </c>
      <c r="E7" s="5"/>
      <c r="F7" s="5"/>
    </row>
    <row r="8" spans="1:6" x14ac:dyDescent="0.2">
      <c r="B8" s="5"/>
    </row>
  </sheetData>
  <hyperlinks>
    <hyperlink ref="A2" location="'900817489'!A1" display="900817489- FIP-Vincent-New Admin/Control Room"/>
    <hyperlink ref="A3" location="'900516432'!A1" display="900516432- CFF~FIP-TRTP 9 Lugo: Replace relays"/>
    <hyperlink ref="A4" location="'800219576'!A1" display="800219576- FIP-I:TRTP 9 and 3C:VINCENT:EXTEND 500KV"/>
    <hyperlink ref="A5" location="'800216929'!A1" display="800216929- FIP-I: TRTP 9:VINCENT:UPGRADE POSITIONS"/>
    <hyperlink ref="A6" location="'800216839'!A1" display="800216839- FIP-I: TRTP 9: WHIRLWIND:CONSTRUCT NEW S"/>
    <hyperlink ref="A7" location="'800148391'!A1" display="800148391- I: TRTP 9 &amp; 3C: ANTELOPE:  CONSTRUCT ADD"/>
  </hyperlinks>
  <pageMargins left="0.7" right="0.7" top="1" bottom="0.75" header="0.3" footer="0.3"/>
  <pageSetup orientation="landscape" r:id="rId1"/>
  <headerFooter>
    <oddHeader>&amp;R&amp;8TO2019 Draft Annual Update
Attachment 4
WP-Schedule 10-Recorded CWIP Expenditures 2017
Page &amp;P of &amp;N</oddHeader>
  </headerFooter>
  <customProperties>
    <customPr name="_pios_id" r:id="rId2"/>
  </customPropertie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zoomScale="80" zoomScaleNormal="80" workbookViewId="0">
      <selection activeCell="C13" sqref="C13"/>
    </sheetView>
  </sheetViews>
  <sheetFormatPr defaultRowHeight="12.75" x14ac:dyDescent="0.2"/>
  <cols>
    <col min="1" max="1" width="16.85546875" customWidth="1"/>
    <col min="2" max="2" width="40.7109375" customWidth="1"/>
    <col min="3" max="3" width="25.7109375" customWidth="1"/>
    <col min="4" max="4" width="40.7109375" customWidth="1"/>
    <col min="5" max="5" width="8.5703125" bestFit="1" customWidth="1"/>
    <col min="6" max="6" width="7.42578125" bestFit="1" customWidth="1"/>
    <col min="7" max="7" width="4.42578125" bestFit="1" customWidth="1"/>
    <col min="8" max="9" width="3.7109375" bestFit="1" customWidth="1"/>
    <col min="10" max="10" width="10.85546875" bestFit="1" customWidth="1"/>
    <col min="11" max="11" width="12.42578125" bestFit="1" customWidth="1"/>
  </cols>
  <sheetData>
    <row r="1" spans="1:20" x14ac:dyDescent="0.2">
      <c r="A1" s="1" t="s">
        <v>416</v>
      </c>
      <c r="B1" s="1" t="s">
        <v>415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" x14ac:dyDescent="0.2">
      <c r="A2" t="s">
        <v>424</v>
      </c>
      <c r="B2" t="s">
        <v>423</v>
      </c>
    </row>
    <row r="4" spans="1:20" x14ac:dyDescent="0.2">
      <c r="L4" s="62"/>
      <c r="M4" s="62"/>
      <c r="N4" s="62"/>
      <c r="O4" s="62"/>
      <c r="P4" s="62"/>
      <c r="Q4" s="62"/>
      <c r="R4" s="62"/>
      <c r="S4" s="62"/>
      <c r="T4" s="62"/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62"/>
      <c r="M5" s="62"/>
      <c r="N5" s="62"/>
      <c r="O5" s="62"/>
      <c r="P5" s="62"/>
      <c r="Q5" s="62"/>
      <c r="R5" s="62"/>
      <c r="S5" s="62"/>
      <c r="T5" s="62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3" t="s">
        <v>16</v>
      </c>
      <c r="K6" s="151" t="s">
        <v>17</v>
      </c>
      <c r="L6" s="62"/>
      <c r="M6" s="62"/>
      <c r="N6" s="62"/>
      <c r="O6" s="62"/>
      <c r="P6" s="62"/>
      <c r="Q6" s="62"/>
      <c r="R6" s="62"/>
      <c r="S6" s="62"/>
      <c r="T6" s="62"/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5</v>
      </c>
      <c r="F7" s="34">
        <v>6</v>
      </c>
      <c r="G7" s="34">
        <v>7</v>
      </c>
      <c r="H7" s="34">
        <v>8</v>
      </c>
      <c r="I7" s="34">
        <v>9</v>
      </c>
      <c r="J7" s="16"/>
      <c r="K7" s="28"/>
      <c r="L7" s="62"/>
      <c r="M7" s="62"/>
      <c r="N7" s="62"/>
      <c r="O7" s="62"/>
      <c r="P7" s="62"/>
      <c r="Q7" s="62"/>
      <c r="R7" s="62"/>
      <c r="S7" s="62"/>
      <c r="T7" s="62"/>
    </row>
    <row r="8" spans="1:20" x14ac:dyDescent="0.2">
      <c r="A8" s="84" t="s">
        <v>9</v>
      </c>
      <c r="B8" s="83" t="s">
        <v>34</v>
      </c>
      <c r="C8" s="82" t="s">
        <v>35</v>
      </c>
      <c r="D8" s="67" t="s">
        <v>34</v>
      </c>
      <c r="E8" s="66">
        <v>0.01</v>
      </c>
      <c r="F8" s="65">
        <v>-0.51</v>
      </c>
      <c r="G8" s="65">
        <v>-0.36</v>
      </c>
      <c r="H8" s="65">
        <v>0.01</v>
      </c>
      <c r="I8" s="65">
        <v>7.0000000000000007E-2</v>
      </c>
      <c r="J8" s="64">
        <v>-0.78</v>
      </c>
      <c r="K8" s="63">
        <v>-0.78</v>
      </c>
      <c r="L8" s="62"/>
      <c r="M8" s="62"/>
      <c r="N8" s="62"/>
      <c r="O8" s="62"/>
      <c r="P8" s="62"/>
      <c r="Q8" s="62"/>
      <c r="R8" s="62"/>
      <c r="S8" s="62"/>
      <c r="T8" s="62"/>
    </row>
    <row r="9" spans="1:20" x14ac:dyDescent="0.2">
      <c r="A9" s="18"/>
      <c r="B9" s="80"/>
      <c r="C9" s="79" t="s">
        <v>145</v>
      </c>
      <c r="D9" s="78"/>
      <c r="E9" s="77">
        <v>0.01</v>
      </c>
      <c r="F9" s="76">
        <v>-0.51</v>
      </c>
      <c r="G9" s="76">
        <v>-0.36</v>
      </c>
      <c r="H9" s="76">
        <v>0.01</v>
      </c>
      <c r="I9" s="76">
        <v>7.0000000000000007E-2</v>
      </c>
      <c r="J9" s="75">
        <v>-0.78</v>
      </c>
      <c r="K9" s="74">
        <v>-0.78</v>
      </c>
    </row>
    <row r="10" spans="1:20" x14ac:dyDescent="0.2">
      <c r="A10" s="18"/>
      <c r="B10" s="73" t="s">
        <v>146</v>
      </c>
      <c r="C10" s="72"/>
      <c r="D10" s="72"/>
      <c r="E10" s="71">
        <v>0.01</v>
      </c>
      <c r="F10" s="70">
        <v>-0.51</v>
      </c>
      <c r="G10" s="70">
        <v>-0.36</v>
      </c>
      <c r="H10" s="70">
        <v>0.01</v>
      </c>
      <c r="I10" s="70">
        <v>7.0000000000000007E-2</v>
      </c>
      <c r="J10" s="69">
        <v>-0.78</v>
      </c>
      <c r="K10" s="68">
        <v>-0.78</v>
      </c>
    </row>
    <row r="11" spans="1:20" x14ac:dyDescent="0.2">
      <c r="A11" s="135" t="s">
        <v>21</v>
      </c>
      <c r="B11" s="136"/>
      <c r="C11" s="136"/>
      <c r="D11" s="136"/>
      <c r="E11" s="138">
        <v>0.01</v>
      </c>
      <c r="F11" s="139">
        <v>-0.51</v>
      </c>
      <c r="G11" s="139">
        <v>-0.36</v>
      </c>
      <c r="H11" s="139">
        <v>0.01</v>
      </c>
      <c r="I11" s="139">
        <v>7.0000000000000007E-2</v>
      </c>
      <c r="J11" s="140">
        <v>-0.78</v>
      </c>
      <c r="K11" s="152">
        <v>-0.78</v>
      </c>
    </row>
    <row r="12" spans="1:20" x14ac:dyDescent="0.2">
      <c r="A12" s="67"/>
      <c r="B12" s="67"/>
      <c r="C12" s="67"/>
      <c r="D12" s="67"/>
      <c r="E12" s="66"/>
      <c r="F12" s="65"/>
      <c r="G12" s="65"/>
      <c r="H12" s="65"/>
      <c r="I12" s="65"/>
      <c r="J12" s="64"/>
      <c r="K12" s="63"/>
    </row>
    <row r="13" spans="1:20" x14ac:dyDescent="0.2">
      <c r="A13" s="84" t="s">
        <v>54</v>
      </c>
      <c r="B13" s="83" t="s">
        <v>115</v>
      </c>
      <c r="C13" s="82" t="s">
        <v>37</v>
      </c>
      <c r="D13" s="67" t="s">
        <v>38</v>
      </c>
      <c r="E13" s="66">
        <v>40254.5</v>
      </c>
      <c r="F13" s="65"/>
      <c r="G13" s="65"/>
      <c r="H13" s="65"/>
      <c r="I13" s="65"/>
      <c r="J13" s="64">
        <v>40254.5</v>
      </c>
      <c r="K13" s="63">
        <v>40254.5</v>
      </c>
    </row>
    <row r="14" spans="1:20" x14ac:dyDescent="0.2">
      <c r="A14" s="18"/>
      <c r="B14" s="80"/>
      <c r="C14" s="79" t="s">
        <v>147</v>
      </c>
      <c r="D14" s="78"/>
      <c r="E14" s="77">
        <v>40254.5</v>
      </c>
      <c r="F14" s="76"/>
      <c r="G14" s="76"/>
      <c r="H14" s="76"/>
      <c r="I14" s="76"/>
      <c r="J14" s="75">
        <v>40254.5</v>
      </c>
      <c r="K14" s="74">
        <v>40254.5</v>
      </c>
    </row>
    <row r="15" spans="1:20" x14ac:dyDescent="0.2">
      <c r="A15" s="18"/>
      <c r="B15" s="73" t="s">
        <v>183</v>
      </c>
      <c r="C15" s="72"/>
      <c r="D15" s="72"/>
      <c r="E15" s="71">
        <v>40254.5</v>
      </c>
      <c r="F15" s="70"/>
      <c r="G15" s="70"/>
      <c r="H15" s="70"/>
      <c r="I15" s="70"/>
      <c r="J15" s="69">
        <v>40254.5</v>
      </c>
      <c r="K15" s="68">
        <v>40254.5</v>
      </c>
    </row>
    <row r="16" spans="1:20" x14ac:dyDescent="0.2">
      <c r="A16" s="135" t="s">
        <v>191</v>
      </c>
      <c r="B16" s="136"/>
      <c r="C16" s="136"/>
      <c r="D16" s="136"/>
      <c r="E16" s="138">
        <v>40254.5</v>
      </c>
      <c r="F16" s="139"/>
      <c r="G16" s="139"/>
      <c r="H16" s="139"/>
      <c r="I16" s="139"/>
      <c r="J16" s="140">
        <v>40254.5</v>
      </c>
      <c r="K16" s="152">
        <v>40254.5</v>
      </c>
    </row>
    <row r="17" spans="1:11" x14ac:dyDescent="0.2">
      <c r="A17" s="67"/>
      <c r="B17" s="67"/>
      <c r="C17" s="67"/>
      <c r="D17" s="67"/>
      <c r="E17" s="66"/>
      <c r="F17" s="65"/>
      <c r="G17" s="65"/>
      <c r="H17" s="65"/>
      <c r="I17" s="65"/>
      <c r="J17" s="64"/>
      <c r="K17" s="63"/>
    </row>
    <row r="18" spans="1:11" x14ac:dyDescent="0.2">
      <c r="A18" s="84" t="s">
        <v>15</v>
      </c>
      <c r="B18" s="83" t="s">
        <v>56</v>
      </c>
      <c r="C18" s="82" t="s">
        <v>57</v>
      </c>
      <c r="D18" s="67" t="s">
        <v>58</v>
      </c>
      <c r="E18" s="66">
        <v>265.68</v>
      </c>
      <c r="F18" s="65"/>
      <c r="G18" s="65"/>
      <c r="H18" s="65"/>
      <c r="I18" s="65"/>
      <c r="J18" s="64">
        <v>265.68</v>
      </c>
      <c r="K18" s="63">
        <v>265.68</v>
      </c>
    </row>
    <row r="19" spans="1:11" x14ac:dyDescent="0.2">
      <c r="A19" s="18"/>
      <c r="B19" s="80"/>
      <c r="C19" s="79" t="s">
        <v>192</v>
      </c>
      <c r="D19" s="78"/>
      <c r="E19" s="77">
        <v>265.68</v>
      </c>
      <c r="F19" s="76"/>
      <c r="G19" s="76"/>
      <c r="H19" s="76"/>
      <c r="I19" s="76"/>
      <c r="J19" s="75">
        <v>265.68</v>
      </c>
      <c r="K19" s="74">
        <v>265.68</v>
      </c>
    </row>
    <row r="20" spans="1:11" x14ac:dyDescent="0.2">
      <c r="A20" s="18"/>
      <c r="B20" s="73" t="s">
        <v>193</v>
      </c>
      <c r="C20" s="72"/>
      <c r="D20" s="72"/>
      <c r="E20" s="71">
        <v>265.68</v>
      </c>
      <c r="F20" s="70"/>
      <c r="G20" s="70"/>
      <c r="H20" s="70"/>
      <c r="I20" s="70"/>
      <c r="J20" s="69">
        <v>265.68</v>
      </c>
      <c r="K20" s="68">
        <v>265.68</v>
      </c>
    </row>
    <row r="21" spans="1:11" x14ac:dyDescent="0.2">
      <c r="A21" s="18"/>
      <c r="B21" s="83" t="s">
        <v>14</v>
      </c>
      <c r="C21" s="82" t="s">
        <v>11</v>
      </c>
      <c r="D21" s="67" t="s">
        <v>12</v>
      </c>
      <c r="E21" s="66">
        <v>6519.04</v>
      </c>
      <c r="F21" s="65"/>
      <c r="G21" s="65"/>
      <c r="H21" s="65"/>
      <c r="I21" s="65"/>
      <c r="J21" s="64">
        <v>6519.04</v>
      </c>
      <c r="K21" s="63">
        <v>6519.04</v>
      </c>
    </row>
    <row r="22" spans="1:11" x14ac:dyDescent="0.2">
      <c r="A22" s="18"/>
      <c r="B22" s="80"/>
      <c r="C22" s="79" t="s">
        <v>18</v>
      </c>
      <c r="D22" s="78"/>
      <c r="E22" s="77">
        <v>6519.04</v>
      </c>
      <c r="F22" s="76"/>
      <c r="G22" s="76"/>
      <c r="H22" s="76"/>
      <c r="I22" s="76"/>
      <c r="J22" s="75">
        <v>6519.04</v>
      </c>
      <c r="K22" s="74">
        <v>6519.04</v>
      </c>
    </row>
    <row r="23" spans="1:11" x14ac:dyDescent="0.2">
      <c r="A23" s="18"/>
      <c r="B23" s="73" t="s">
        <v>20</v>
      </c>
      <c r="C23" s="72"/>
      <c r="D23" s="72"/>
      <c r="E23" s="71">
        <v>6519.04</v>
      </c>
      <c r="F23" s="70"/>
      <c r="G23" s="70"/>
      <c r="H23" s="70"/>
      <c r="I23" s="70"/>
      <c r="J23" s="69">
        <v>6519.04</v>
      </c>
      <c r="K23" s="68">
        <v>6519.04</v>
      </c>
    </row>
    <row r="24" spans="1:11" x14ac:dyDescent="0.2">
      <c r="A24" s="135" t="s">
        <v>22</v>
      </c>
      <c r="B24" s="136"/>
      <c r="C24" s="136"/>
      <c r="D24" s="136"/>
      <c r="E24" s="138">
        <v>6784.72</v>
      </c>
      <c r="F24" s="139"/>
      <c r="G24" s="139"/>
      <c r="H24" s="139"/>
      <c r="I24" s="139"/>
      <c r="J24" s="140">
        <v>6784.72</v>
      </c>
      <c r="K24" s="152">
        <v>6784.72</v>
      </c>
    </row>
    <row r="25" spans="1:11" x14ac:dyDescent="0.2">
      <c r="A25" s="67"/>
      <c r="B25" s="67"/>
      <c r="C25" s="67"/>
      <c r="D25" s="67"/>
      <c r="E25" s="66"/>
      <c r="F25" s="65"/>
      <c r="G25" s="65"/>
      <c r="H25" s="65"/>
      <c r="I25" s="65"/>
      <c r="J25" s="64"/>
      <c r="K25" s="63"/>
    </row>
    <row r="26" spans="1:11" x14ac:dyDescent="0.2">
      <c r="A26" s="84" t="s">
        <v>66</v>
      </c>
      <c r="B26" s="83" t="s">
        <v>67</v>
      </c>
      <c r="C26" s="82" t="s">
        <v>68</v>
      </c>
      <c r="D26" s="67" t="s">
        <v>70</v>
      </c>
      <c r="E26" s="66">
        <v>1351.63</v>
      </c>
      <c r="F26" s="65">
        <v>-0.02</v>
      </c>
      <c r="G26" s="65">
        <v>-0.02</v>
      </c>
      <c r="H26" s="65"/>
      <c r="I26" s="65"/>
      <c r="J26" s="64">
        <v>1351.5900000000001</v>
      </c>
      <c r="K26" s="63">
        <v>1351.5900000000001</v>
      </c>
    </row>
    <row r="27" spans="1:11" x14ac:dyDescent="0.2">
      <c r="A27" s="18"/>
      <c r="B27" s="80"/>
      <c r="C27" s="81"/>
      <c r="D27" s="6" t="s">
        <v>71</v>
      </c>
      <c r="E27" s="52">
        <v>10.220000000000001</v>
      </c>
      <c r="F27" s="53"/>
      <c r="G27" s="53"/>
      <c r="H27" s="53"/>
      <c r="I27" s="53"/>
      <c r="J27" s="11">
        <v>10.220000000000001</v>
      </c>
      <c r="K27" s="51">
        <v>10.220000000000001</v>
      </c>
    </row>
    <row r="28" spans="1:11" x14ac:dyDescent="0.2">
      <c r="A28" s="18"/>
      <c r="B28" s="80"/>
      <c r="C28" s="81"/>
      <c r="D28" s="6" t="s">
        <v>89</v>
      </c>
      <c r="E28" s="52">
        <v>78.5</v>
      </c>
      <c r="F28" s="53"/>
      <c r="G28" s="53"/>
      <c r="H28" s="53"/>
      <c r="I28" s="53"/>
      <c r="J28" s="11">
        <v>78.5</v>
      </c>
      <c r="K28" s="51">
        <v>78.5</v>
      </c>
    </row>
    <row r="29" spans="1:11" x14ac:dyDescent="0.2">
      <c r="A29" s="18"/>
      <c r="B29" s="80"/>
      <c r="C29" s="79" t="s">
        <v>194</v>
      </c>
      <c r="D29" s="78"/>
      <c r="E29" s="77">
        <v>1440.3500000000001</v>
      </c>
      <c r="F29" s="76">
        <v>-0.02</v>
      </c>
      <c r="G29" s="76">
        <v>-0.02</v>
      </c>
      <c r="H29" s="76"/>
      <c r="I29" s="76"/>
      <c r="J29" s="75">
        <v>1440.3100000000002</v>
      </c>
      <c r="K29" s="74">
        <v>1440.3100000000002</v>
      </c>
    </row>
    <row r="30" spans="1:11" x14ac:dyDescent="0.2">
      <c r="A30" s="18"/>
      <c r="B30" s="73" t="s">
        <v>195</v>
      </c>
      <c r="C30" s="72"/>
      <c r="D30" s="72"/>
      <c r="E30" s="71">
        <v>1440.3500000000001</v>
      </c>
      <c r="F30" s="70">
        <v>-0.02</v>
      </c>
      <c r="G30" s="70">
        <v>-0.02</v>
      </c>
      <c r="H30" s="70"/>
      <c r="I30" s="70"/>
      <c r="J30" s="69">
        <v>1440.3100000000002</v>
      </c>
      <c r="K30" s="68">
        <v>1440.3100000000002</v>
      </c>
    </row>
    <row r="31" spans="1:11" x14ac:dyDescent="0.2">
      <c r="A31" s="135" t="s">
        <v>196</v>
      </c>
      <c r="B31" s="136"/>
      <c r="C31" s="136"/>
      <c r="D31" s="136"/>
      <c r="E31" s="138">
        <v>1440.3500000000001</v>
      </c>
      <c r="F31" s="139">
        <v>-0.02</v>
      </c>
      <c r="G31" s="139">
        <v>-0.02</v>
      </c>
      <c r="H31" s="139"/>
      <c r="I31" s="139"/>
      <c r="J31" s="140">
        <v>1440.3100000000002</v>
      </c>
      <c r="K31" s="152">
        <v>1440.3100000000002</v>
      </c>
    </row>
    <row r="32" spans="1:11" ht="13.5" thickBot="1" x14ac:dyDescent="0.25">
      <c r="A32" s="67"/>
      <c r="B32" s="67"/>
      <c r="C32" s="67"/>
      <c r="D32" s="67"/>
      <c r="E32" s="66"/>
      <c r="F32" s="65"/>
      <c r="G32" s="65"/>
      <c r="H32" s="65"/>
      <c r="I32" s="65"/>
      <c r="J32" s="64"/>
      <c r="K32" s="63"/>
    </row>
    <row r="33" spans="1:19" ht="13.5" thickBot="1" x14ac:dyDescent="0.25">
      <c r="A33" s="142" t="s">
        <v>17</v>
      </c>
      <c r="B33" s="143"/>
      <c r="C33" s="143"/>
      <c r="D33" s="143"/>
      <c r="E33" s="144">
        <v>48479.58</v>
      </c>
      <c r="F33" s="145">
        <v>-0.53</v>
      </c>
      <c r="G33" s="145">
        <v>-0.38</v>
      </c>
      <c r="H33" s="145">
        <v>0.01</v>
      </c>
      <c r="I33" s="145">
        <v>7.0000000000000007E-2</v>
      </c>
      <c r="J33" s="146">
        <v>48478.75</v>
      </c>
      <c r="K33" s="153">
        <v>48478.75</v>
      </c>
    </row>
    <row r="38" spans="1:19" x14ac:dyDescent="0.2">
      <c r="R38" s="6"/>
      <c r="S38" s="6"/>
    </row>
    <row r="39" spans="1:19" x14ac:dyDescent="0.2">
      <c r="R39" s="6"/>
      <c r="S39" s="6"/>
    </row>
    <row r="40" spans="1:19" x14ac:dyDescent="0.2">
      <c r="R40" s="6"/>
      <c r="S40" s="6"/>
    </row>
    <row r="41" spans="1:19" x14ac:dyDescent="0.2">
      <c r="R41" s="6"/>
      <c r="S41" s="6"/>
    </row>
  </sheetData>
  <pageMargins left="0.7" right="0.7" top="0.75" bottom="0.75" header="0.3" footer="0.3"/>
  <pageSetup scale="70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zoomScale="80" zoomScaleNormal="80" workbookViewId="0">
      <selection activeCell="F12" sqref="F12"/>
    </sheetView>
  </sheetViews>
  <sheetFormatPr defaultRowHeight="12.75" x14ac:dyDescent="0.2"/>
  <cols>
    <col min="1" max="1" width="17" customWidth="1"/>
    <col min="2" max="2" width="23.42578125" customWidth="1"/>
    <col min="3" max="3" width="18.7109375" customWidth="1"/>
    <col min="4" max="4" width="33.28515625" customWidth="1"/>
    <col min="5" max="5" width="5.7109375" bestFit="1" customWidth="1"/>
    <col min="6" max="6" width="7.42578125" bestFit="1" customWidth="1"/>
    <col min="7" max="8" width="4.42578125" bestFit="1" customWidth="1"/>
    <col min="9" max="10" width="3.7109375" bestFit="1" customWidth="1"/>
    <col min="11" max="11" width="10.85546875" bestFit="1" customWidth="1"/>
    <col min="12" max="12" width="12.42578125" bestFit="1" customWidth="1"/>
  </cols>
  <sheetData>
    <row r="1" spans="1:19" x14ac:dyDescent="0.2">
      <c r="A1" s="1" t="s">
        <v>416</v>
      </c>
      <c r="B1" s="1" t="s">
        <v>415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422</v>
      </c>
      <c r="B2" t="s">
        <v>421</v>
      </c>
    </row>
    <row r="3" spans="1:19" x14ac:dyDescent="0.2">
      <c r="M3" s="62"/>
      <c r="N3" s="62"/>
      <c r="O3" s="62"/>
      <c r="P3" s="62"/>
      <c r="Q3" s="62"/>
      <c r="R3" s="62"/>
      <c r="S3" s="62"/>
    </row>
    <row r="4" spans="1:19" x14ac:dyDescent="0.2">
      <c r="M4" s="62"/>
      <c r="N4" s="62"/>
      <c r="O4" s="62"/>
      <c r="P4" s="62"/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3" t="s">
        <v>16</v>
      </c>
      <c r="L6" s="151" t="s">
        <v>17</v>
      </c>
      <c r="M6" s="62"/>
      <c r="N6" s="62"/>
      <c r="O6" s="62"/>
      <c r="P6" s="62"/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3</v>
      </c>
      <c r="F7" s="34">
        <v>5</v>
      </c>
      <c r="G7" s="34">
        <v>6</v>
      </c>
      <c r="H7" s="34">
        <v>7</v>
      </c>
      <c r="I7" s="34">
        <v>8</v>
      </c>
      <c r="J7" s="34">
        <v>9</v>
      </c>
      <c r="K7" s="16"/>
      <c r="L7" s="28"/>
      <c r="M7" s="62"/>
      <c r="N7" s="62"/>
      <c r="O7" s="62"/>
      <c r="P7" s="62"/>
      <c r="Q7" s="62"/>
      <c r="R7" s="62"/>
      <c r="S7" s="62"/>
    </row>
    <row r="8" spans="1:19" ht="25.5" x14ac:dyDescent="0.2">
      <c r="A8" s="157" t="s">
        <v>9</v>
      </c>
      <c r="B8" s="83" t="s">
        <v>34</v>
      </c>
      <c r="C8" s="82" t="s">
        <v>35</v>
      </c>
      <c r="D8" s="67" t="s">
        <v>34</v>
      </c>
      <c r="E8" s="66">
        <v>13.73</v>
      </c>
      <c r="F8" s="65">
        <v>0.02</v>
      </c>
      <c r="G8" s="65">
        <v>-0.66</v>
      </c>
      <c r="H8" s="65">
        <v>-0.47</v>
      </c>
      <c r="I8" s="65">
        <v>0.01</v>
      </c>
      <c r="J8" s="65">
        <v>0.09</v>
      </c>
      <c r="K8" s="64">
        <v>12.719999999999999</v>
      </c>
      <c r="L8" s="63">
        <v>12.719999999999999</v>
      </c>
      <c r="M8" s="62"/>
      <c r="N8" s="62"/>
      <c r="O8" s="62"/>
      <c r="P8" s="62"/>
      <c r="Q8" s="62"/>
      <c r="R8" s="62"/>
      <c r="S8" s="62"/>
    </row>
    <row r="9" spans="1:19" x14ac:dyDescent="0.2">
      <c r="A9" s="18"/>
      <c r="B9" s="80"/>
      <c r="C9" s="79" t="s">
        <v>145</v>
      </c>
      <c r="D9" s="78"/>
      <c r="E9" s="77">
        <v>13.73</v>
      </c>
      <c r="F9" s="76">
        <v>0.02</v>
      </c>
      <c r="G9" s="76">
        <v>-0.66</v>
      </c>
      <c r="H9" s="76">
        <v>-0.47</v>
      </c>
      <c r="I9" s="76">
        <v>0.01</v>
      </c>
      <c r="J9" s="76">
        <v>0.09</v>
      </c>
      <c r="K9" s="75">
        <v>12.719999999999999</v>
      </c>
      <c r="L9" s="74">
        <v>12.719999999999999</v>
      </c>
      <c r="M9" s="62"/>
      <c r="N9" s="62"/>
      <c r="O9" s="62"/>
      <c r="P9" s="62"/>
      <c r="Q9" s="62"/>
      <c r="R9" s="62"/>
      <c r="S9" s="62"/>
    </row>
    <row r="10" spans="1:19" x14ac:dyDescent="0.2">
      <c r="A10" s="18"/>
      <c r="B10" s="73" t="s">
        <v>146</v>
      </c>
      <c r="C10" s="72"/>
      <c r="D10" s="72"/>
      <c r="E10" s="71">
        <v>13.73</v>
      </c>
      <c r="F10" s="70">
        <v>0.02</v>
      </c>
      <c r="G10" s="70">
        <v>-0.66</v>
      </c>
      <c r="H10" s="70">
        <v>-0.47</v>
      </c>
      <c r="I10" s="70">
        <v>0.01</v>
      </c>
      <c r="J10" s="70">
        <v>0.09</v>
      </c>
      <c r="K10" s="69">
        <v>12.719999999999999</v>
      </c>
      <c r="L10" s="68">
        <v>12.719999999999999</v>
      </c>
      <c r="M10" s="62"/>
      <c r="N10" s="62"/>
      <c r="O10" s="62"/>
      <c r="P10" s="62"/>
      <c r="Q10" s="62"/>
      <c r="R10" s="62"/>
      <c r="S10" s="62"/>
    </row>
    <row r="11" spans="1:19" x14ac:dyDescent="0.2">
      <c r="A11" s="135" t="s">
        <v>21</v>
      </c>
      <c r="B11" s="136"/>
      <c r="C11" s="136"/>
      <c r="D11" s="136"/>
      <c r="E11" s="138">
        <v>13.73</v>
      </c>
      <c r="F11" s="139">
        <v>0.02</v>
      </c>
      <c r="G11" s="139">
        <v>-0.66</v>
      </c>
      <c r="H11" s="139">
        <v>-0.47</v>
      </c>
      <c r="I11" s="139">
        <v>0.01</v>
      </c>
      <c r="J11" s="139">
        <v>0.09</v>
      </c>
      <c r="K11" s="140">
        <v>12.719999999999999</v>
      </c>
      <c r="L11" s="152">
        <v>12.719999999999999</v>
      </c>
    </row>
    <row r="12" spans="1:19" x14ac:dyDescent="0.2">
      <c r="A12" s="67"/>
      <c r="B12" s="67"/>
      <c r="C12" s="67"/>
      <c r="D12" s="67"/>
      <c r="E12" s="66"/>
      <c r="F12" s="65"/>
      <c r="G12" s="65"/>
      <c r="H12" s="65"/>
      <c r="I12" s="65"/>
      <c r="J12" s="65"/>
      <c r="K12" s="64"/>
      <c r="L12" s="63"/>
    </row>
    <row r="13" spans="1:19" ht="25.5" x14ac:dyDescent="0.2">
      <c r="A13" s="157" t="s">
        <v>66</v>
      </c>
      <c r="B13" s="83" t="s">
        <v>67</v>
      </c>
      <c r="C13" s="82" t="s">
        <v>68</v>
      </c>
      <c r="D13" s="67" t="s">
        <v>70</v>
      </c>
      <c r="E13" s="66">
        <v>0.75</v>
      </c>
      <c r="F13" s="65"/>
      <c r="G13" s="65">
        <v>-0.03</v>
      </c>
      <c r="H13" s="65">
        <v>-0.02</v>
      </c>
      <c r="I13" s="65"/>
      <c r="J13" s="65"/>
      <c r="K13" s="64">
        <v>0.7</v>
      </c>
      <c r="L13" s="63">
        <v>0.7</v>
      </c>
    </row>
    <row r="14" spans="1:19" x14ac:dyDescent="0.2">
      <c r="A14" s="18"/>
      <c r="B14" s="80"/>
      <c r="C14" s="81"/>
      <c r="D14" s="6" t="s">
        <v>71</v>
      </c>
      <c r="E14" s="52">
        <v>1.9999999999996021E-2</v>
      </c>
      <c r="F14" s="53"/>
      <c r="G14" s="53"/>
      <c r="H14" s="53"/>
      <c r="I14" s="53"/>
      <c r="J14" s="53"/>
      <c r="K14" s="11">
        <v>1.9999999999996021E-2</v>
      </c>
      <c r="L14" s="51">
        <v>1.9999999999996021E-2</v>
      </c>
    </row>
    <row r="15" spans="1:19" x14ac:dyDescent="0.2">
      <c r="A15" s="18"/>
      <c r="B15" s="80"/>
      <c r="C15" s="81"/>
      <c r="D15" s="6" t="s">
        <v>89</v>
      </c>
      <c r="E15" s="52">
        <v>0.11000000000001364</v>
      </c>
      <c r="F15" s="53"/>
      <c r="G15" s="53"/>
      <c r="H15" s="53"/>
      <c r="I15" s="53"/>
      <c r="J15" s="53"/>
      <c r="K15" s="11">
        <v>0.11000000000001364</v>
      </c>
      <c r="L15" s="51">
        <v>0.11000000000001364</v>
      </c>
    </row>
    <row r="16" spans="1:19" x14ac:dyDescent="0.2">
      <c r="A16" s="18"/>
      <c r="B16" s="80"/>
      <c r="C16" s="81"/>
      <c r="D16" s="6" t="s">
        <v>72</v>
      </c>
      <c r="E16" s="52">
        <v>0</v>
      </c>
      <c r="F16" s="53"/>
      <c r="G16" s="53"/>
      <c r="H16" s="53"/>
      <c r="I16" s="53"/>
      <c r="J16" s="53"/>
      <c r="K16" s="11">
        <v>0</v>
      </c>
      <c r="L16" s="51">
        <v>0</v>
      </c>
    </row>
    <row r="17" spans="1:19" x14ac:dyDescent="0.2">
      <c r="A17" s="18"/>
      <c r="B17" s="80"/>
      <c r="C17" s="79" t="s">
        <v>194</v>
      </c>
      <c r="D17" s="78"/>
      <c r="E17" s="77">
        <v>0.88000000000000966</v>
      </c>
      <c r="F17" s="76"/>
      <c r="G17" s="76">
        <v>-0.03</v>
      </c>
      <c r="H17" s="76">
        <v>-0.02</v>
      </c>
      <c r="I17" s="76"/>
      <c r="J17" s="76"/>
      <c r="K17" s="75">
        <v>0.83000000000000962</v>
      </c>
      <c r="L17" s="74">
        <v>0.83000000000000962</v>
      </c>
    </row>
    <row r="18" spans="1:19" x14ac:dyDescent="0.2">
      <c r="A18" s="18"/>
      <c r="B18" s="73" t="s">
        <v>195</v>
      </c>
      <c r="C18" s="72"/>
      <c r="D18" s="72"/>
      <c r="E18" s="71">
        <v>0.88000000000000966</v>
      </c>
      <c r="F18" s="70"/>
      <c r="G18" s="70">
        <v>-0.03</v>
      </c>
      <c r="H18" s="70">
        <v>-0.02</v>
      </c>
      <c r="I18" s="70"/>
      <c r="J18" s="70"/>
      <c r="K18" s="69">
        <v>0.83000000000000962</v>
      </c>
      <c r="L18" s="68">
        <v>0.83000000000000962</v>
      </c>
    </row>
    <row r="19" spans="1:19" x14ac:dyDescent="0.2">
      <c r="A19" s="135" t="s">
        <v>196</v>
      </c>
      <c r="B19" s="136"/>
      <c r="C19" s="136"/>
      <c r="D19" s="136"/>
      <c r="E19" s="138">
        <v>0.88000000000000966</v>
      </c>
      <c r="F19" s="139"/>
      <c r="G19" s="139">
        <v>-0.03</v>
      </c>
      <c r="H19" s="139">
        <v>-0.02</v>
      </c>
      <c r="I19" s="139"/>
      <c r="J19" s="139"/>
      <c r="K19" s="140">
        <v>0.83000000000000962</v>
      </c>
      <c r="L19" s="152">
        <v>0.83000000000000962</v>
      </c>
    </row>
    <row r="20" spans="1:19" ht="13.5" thickBot="1" x14ac:dyDescent="0.25">
      <c r="A20" s="67"/>
      <c r="B20" s="67"/>
      <c r="C20" s="67"/>
      <c r="D20" s="67"/>
      <c r="E20" s="66"/>
      <c r="F20" s="65"/>
      <c r="G20" s="65"/>
      <c r="H20" s="65"/>
      <c r="I20" s="65"/>
      <c r="J20" s="65"/>
      <c r="K20" s="64"/>
      <c r="L20" s="63"/>
    </row>
    <row r="21" spans="1:19" ht="13.5" thickBot="1" x14ac:dyDescent="0.25">
      <c r="A21" s="142" t="s">
        <v>17</v>
      </c>
      <c r="B21" s="143"/>
      <c r="C21" s="143"/>
      <c r="D21" s="143"/>
      <c r="E21" s="144">
        <v>14.61000000000001</v>
      </c>
      <c r="F21" s="145">
        <v>0.02</v>
      </c>
      <c r="G21" s="145">
        <v>-0.69000000000000006</v>
      </c>
      <c r="H21" s="145">
        <v>-0.49</v>
      </c>
      <c r="I21" s="145">
        <v>0.01</v>
      </c>
      <c r="J21" s="145">
        <v>0.09</v>
      </c>
      <c r="K21" s="146">
        <v>13.550000000000008</v>
      </c>
      <c r="L21" s="153">
        <v>13.550000000000008</v>
      </c>
    </row>
    <row r="26" spans="1:19" x14ac:dyDescent="0.2">
      <c r="M26" s="6"/>
    </row>
    <row r="27" spans="1:19" x14ac:dyDescent="0.2">
      <c r="M27" s="6"/>
      <c r="R27" s="6"/>
      <c r="S27" s="6"/>
    </row>
    <row r="28" spans="1:19" x14ac:dyDescent="0.2">
      <c r="M28" s="6"/>
      <c r="R28" s="6"/>
      <c r="S28" s="6"/>
    </row>
    <row r="29" spans="1:19" x14ac:dyDescent="0.2">
      <c r="M29" s="6"/>
      <c r="R29" s="6"/>
      <c r="S29" s="6"/>
    </row>
    <row r="30" spans="1:19" x14ac:dyDescent="0.2">
      <c r="M30" s="6"/>
      <c r="R30" s="6"/>
      <c r="S30" s="6"/>
    </row>
  </sheetData>
  <pageMargins left="0.7" right="0.7" top="0.75" bottom="0.75" header="0.3" footer="0.3"/>
  <pageSetup scale="7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zoomScale="80" zoomScaleNormal="80" workbookViewId="0">
      <selection activeCell="F27" sqref="F27"/>
    </sheetView>
  </sheetViews>
  <sheetFormatPr defaultRowHeight="12.75" x14ac:dyDescent="0.2"/>
  <cols>
    <col min="1" max="1" width="17" customWidth="1"/>
    <col min="2" max="2" width="25.28515625" customWidth="1"/>
    <col min="3" max="3" width="19" customWidth="1"/>
    <col min="4" max="4" width="33.7109375" customWidth="1"/>
    <col min="5" max="5" width="5.85546875" bestFit="1" customWidth="1"/>
    <col min="6" max="6" width="7.42578125" bestFit="1" customWidth="1"/>
    <col min="7" max="7" width="10.28515625" bestFit="1" customWidth="1"/>
    <col min="8" max="8" width="10.85546875" bestFit="1" customWidth="1"/>
    <col min="9" max="9" width="12.42578125" bestFit="1" customWidth="1"/>
  </cols>
  <sheetData>
    <row r="1" spans="1:19" x14ac:dyDescent="0.2">
      <c r="A1" s="1" t="s">
        <v>416</v>
      </c>
      <c r="B1" s="1" t="s">
        <v>415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420</v>
      </c>
      <c r="B2" t="s">
        <v>419</v>
      </c>
    </row>
    <row r="4" spans="1:19" x14ac:dyDescent="0.2">
      <c r="J4" s="62"/>
      <c r="K4" s="62"/>
      <c r="L4" s="62"/>
      <c r="M4" s="62"/>
      <c r="N4" s="62"/>
      <c r="O4" s="62"/>
      <c r="P4" s="62"/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3" t="s">
        <v>16</v>
      </c>
      <c r="I6" s="151" t="s">
        <v>17</v>
      </c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3</v>
      </c>
      <c r="F7" s="34">
        <v>4</v>
      </c>
      <c r="G7" s="34">
        <v>5</v>
      </c>
      <c r="H7" s="16"/>
      <c r="I7" s="28"/>
      <c r="J7" s="62"/>
      <c r="K7" s="62"/>
      <c r="L7" s="62"/>
      <c r="M7" s="62"/>
      <c r="N7" s="62"/>
      <c r="O7" s="62"/>
      <c r="P7" s="62"/>
      <c r="Q7" s="62"/>
      <c r="R7" s="62"/>
      <c r="S7" s="62"/>
    </row>
    <row r="8" spans="1:19" ht="25.5" x14ac:dyDescent="0.2">
      <c r="A8" s="157" t="s">
        <v>9</v>
      </c>
      <c r="B8" s="83" t="s">
        <v>34</v>
      </c>
      <c r="C8" s="82" t="s">
        <v>35</v>
      </c>
      <c r="D8" s="67" t="s">
        <v>34</v>
      </c>
      <c r="E8" s="66">
        <v>0.05</v>
      </c>
      <c r="F8" s="65"/>
      <c r="G8" s="65"/>
      <c r="H8" s="64">
        <v>0.05</v>
      </c>
      <c r="I8" s="63">
        <v>0.05</v>
      </c>
    </row>
    <row r="9" spans="1:19" x14ac:dyDescent="0.2">
      <c r="A9" s="18"/>
      <c r="B9" s="80"/>
      <c r="C9" s="79" t="s">
        <v>145</v>
      </c>
      <c r="D9" s="78"/>
      <c r="E9" s="77">
        <v>0.05</v>
      </c>
      <c r="F9" s="76"/>
      <c r="G9" s="76"/>
      <c r="H9" s="75">
        <v>0.05</v>
      </c>
      <c r="I9" s="74">
        <v>0.05</v>
      </c>
    </row>
    <row r="10" spans="1:19" x14ac:dyDescent="0.2">
      <c r="A10" s="18"/>
      <c r="B10" s="73" t="s">
        <v>146</v>
      </c>
      <c r="C10" s="72"/>
      <c r="D10" s="72"/>
      <c r="E10" s="71">
        <v>0.05</v>
      </c>
      <c r="F10" s="70"/>
      <c r="G10" s="70"/>
      <c r="H10" s="69">
        <v>0.05</v>
      </c>
      <c r="I10" s="68">
        <v>0.05</v>
      </c>
    </row>
    <row r="11" spans="1:19" x14ac:dyDescent="0.2">
      <c r="A11" s="18"/>
      <c r="B11" s="83" t="s">
        <v>14</v>
      </c>
      <c r="C11" s="82" t="s">
        <v>11</v>
      </c>
      <c r="D11" s="67" t="s">
        <v>12</v>
      </c>
      <c r="E11" s="66">
        <v>216.49</v>
      </c>
      <c r="F11" s="65">
        <v>-11.56</v>
      </c>
      <c r="G11" s="65"/>
      <c r="H11" s="64">
        <v>204.93</v>
      </c>
      <c r="I11" s="63">
        <v>204.93</v>
      </c>
    </row>
    <row r="12" spans="1:19" x14ac:dyDescent="0.2">
      <c r="A12" s="18"/>
      <c r="B12" s="80"/>
      <c r="C12" s="79" t="s">
        <v>18</v>
      </c>
      <c r="D12" s="78"/>
      <c r="E12" s="77">
        <v>216.49</v>
      </c>
      <c r="F12" s="76">
        <v>-11.56</v>
      </c>
      <c r="G12" s="76"/>
      <c r="H12" s="75">
        <v>204.93</v>
      </c>
      <c r="I12" s="74">
        <v>204.93</v>
      </c>
    </row>
    <row r="13" spans="1:19" x14ac:dyDescent="0.2">
      <c r="A13" s="18"/>
      <c r="B13" s="73" t="s">
        <v>20</v>
      </c>
      <c r="C13" s="72"/>
      <c r="D13" s="72"/>
      <c r="E13" s="71">
        <v>216.49</v>
      </c>
      <c r="F13" s="70">
        <v>-11.56</v>
      </c>
      <c r="G13" s="70"/>
      <c r="H13" s="69">
        <v>204.93</v>
      </c>
      <c r="I13" s="68">
        <v>204.93</v>
      </c>
    </row>
    <row r="14" spans="1:19" x14ac:dyDescent="0.2">
      <c r="A14" s="135" t="s">
        <v>21</v>
      </c>
      <c r="B14" s="136"/>
      <c r="C14" s="136"/>
      <c r="D14" s="136"/>
      <c r="E14" s="138">
        <v>216.54000000000002</v>
      </c>
      <c r="F14" s="139">
        <v>-11.56</v>
      </c>
      <c r="G14" s="139"/>
      <c r="H14" s="140">
        <v>204.98000000000002</v>
      </c>
      <c r="I14" s="152">
        <v>204.98000000000002</v>
      </c>
    </row>
    <row r="15" spans="1:19" x14ac:dyDescent="0.2">
      <c r="A15" s="67"/>
      <c r="B15" s="67"/>
      <c r="C15" s="67"/>
      <c r="D15" s="67"/>
      <c r="E15" s="66"/>
      <c r="F15" s="65"/>
      <c r="G15" s="65"/>
      <c r="H15" s="64"/>
      <c r="I15" s="63"/>
    </row>
    <row r="16" spans="1:19" ht="25.5" x14ac:dyDescent="0.2">
      <c r="A16" s="157" t="s">
        <v>66</v>
      </c>
      <c r="B16" s="83" t="s">
        <v>67</v>
      </c>
      <c r="C16" s="82" t="s">
        <v>68</v>
      </c>
      <c r="D16" s="67" t="s">
        <v>92</v>
      </c>
      <c r="E16" s="66"/>
      <c r="F16" s="65"/>
      <c r="G16" s="65">
        <v>-286990.67</v>
      </c>
      <c r="H16" s="64">
        <v>-286990.67</v>
      </c>
      <c r="I16" s="63">
        <v>-286990.67</v>
      </c>
    </row>
    <row r="17" spans="1:19" x14ac:dyDescent="0.2">
      <c r="A17" s="18"/>
      <c r="B17" s="80"/>
      <c r="C17" s="81"/>
      <c r="D17" s="6" t="s">
        <v>70</v>
      </c>
      <c r="E17" s="52">
        <v>11.83</v>
      </c>
      <c r="F17" s="53">
        <v>-0.6</v>
      </c>
      <c r="G17" s="53"/>
      <c r="H17" s="11">
        <v>11.23</v>
      </c>
      <c r="I17" s="51">
        <v>11.23</v>
      </c>
    </row>
    <row r="18" spans="1:19" x14ac:dyDescent="0.2">
      <c r="A18" s="18"/>
      <c r="B18" s="80"/>
      <c r="C18" s="81"/>
      <c r="D18" s="6" t="s">
        <v>71</v>
      </c>
      <c r="E18" s="52">
        <v>0.28999999999999998</v>
      </c>
      <c r="F18" s="53">
        <v>-0.02</v>
      </c>
      <c r="G18" s="53"/>
      <c r="H18" s="11">
        <v>0.26999999999999996</v>
      </c>
      <c r="I18" s="51">
        <v>0.26999999999999996</v>
      </c>
    </row>
    <row r="19" spans="1:19" x14ac:dyDescent="0.2">
      <c r="A19" s="18"/>
      <c r="B19" s="80"/>
      <c r="C19" s="81"/>
      <c r="D19" s="6" t="s">
        <v>89</v>
      </c>
      <c r="E19" s="52">
        <v>1.64</v>
      </c>
      <c r="F19" s="53">
        <v>-0.02</v>
      </c>
      <c r="G19" s="53"/>
      <c r="H19" s="11">
        <v>1.6199999999999999</v>
      </c>
      <c r="I19" s="51">
        <v>1.6199999999999999</v>
      </c>
    </row>
    <row r="20" spans="1:19" x14ac:dyDescent="0.2">
      <c r="A20" s="18"/>
      <c r="B20" s="80"/>
      <c r="C20" s="81"/>
      <c r="D20" s="6" t="s">
        <v>72</v>
      </c>
      <c r="E20" s="52">
        <v>150.61000000000001</v>
      </c>
      <c r="F20" s="53">
        <v>-11.96</v>
      </c>
      <c r="G20" s="53"/>
      <c r="H20" s="11">
        <v>138.65</v>
      </c>
      <c r="I20" s="51">
        <v>138.65</v>
      </c>
    </row>
    <row r="21" spans="1:19" x14ac:dyDescent="0.2">
      <c r="A21" s="18"/>
      <c r="B21" s="80"/>
      <c r="C21" s="79" t="s">
        <v>194</v>
      </c>
      <c r="D21" s="78"/>
      <c r="E21" s="77">
        <v>164.37</v>
      </c>
      <c r="F21" s="76">
        <v>-12.600000000000001</v>
      </c>
      <c r="G21" s="76">
        <v>-286990.67</v>
      </c>
      <c r="H21" s="75">
        <v>-286838.89999999997</v>
      </c>
      <c r="I21" s="74">
        <v>-286838.89999999997</v>
      </c>
    </row>
    <row r="22" spans="1:19" x14ac:dyDescent="0.2">
      <c r="A22" s="18"/>
      <c r="B22" s="73" t="s">
        <v>195</v>
      </c>
      <c r="C22" s="72"/>
      <c r="D22" s="72"/>
      <c r="E22" s="71">
        <v>164.37</v>
      </c>
      <c r="F22" s="70">
        <v>-12.600000000000001</v>
      </c>
      <c r="G22" s="70">
        <v>-286990.67</v>
      </c>
      <c r="H22" s="69">
        <v>-286838.89999999997</v>
      </c>
      <c r="I22" s="68">
        <v>-286838.89999999997</v>
      </c>
    </row>
    <row r="23" spans="1:19" x14ac:dyDescent="0.2">
      <c r="A23" s="135" t="s">
        <v>196</v>
      </c>
      <c r="B23" s="136"/>
      <c r="C23" s="136"/>
      <c r="D23" s="136"/>
      <c r="E23" s="138">
        <v>164.37</v>
      </c>
      <c r="F23" s="139">
        <v>-12.600000000000001</v>
      </c>
      <c r="G23" s="139">
        <v>-286990.67</v>
      </c>
      <c r="H23" s="140">
        <v>-286838.89999999997</v>
      </c>
      <c r="I23" s="152">
        <v>-286838.89999999997</v>
      </c>
    </row>
    <row r="24" spans="1:19" ht="13.5" thickBot="1" x14ac:dyDescent="0.25">
      <c r="A24" s="67"/>
      <c r="B24" s="67"/>
      <c r="C24" s="67"/>
      <c r="D24" s="67"/>
      <c r="E24" s="66"/>
      <c r="F24" s="65"/>
      <c r="G24" s="65"/>
      <c r="H24" s="64"/>
      <c r="I24" s="63"/>
    </row>
    <row r="25" spans="1:19" ht="13.5" thickBot="1" x14ac:dyDescent="0.25">
      <c r="A25" s="142" t="s">
        <v>17</v>
      </c>
      <c r="B25" s="143"/>
      <c r="C25" s="143"/>
      <c r="D25" s="143"/>
      <c r="E25" s="144">
        <v>380.91</v>
      </c>
      <c r="F25" s="145">
        <v>-24.16</v>
      </c>
      <c r="G25" s="145">
        <v>-286990.67</v>
      </c>
      <c r="H25" s="146">
        <v>-286633.92</v>
      </c>
      <c r="I25" s="153">
        <v>-286633.92</v>
      </c>
    </row>
    <row r="29" spans="1:19" x14ac:dyDescent="0.2">
      <c r="J29" s="6"/>
    </row>
    <row r="30" spans="1:19" x14ac:dyDescent="0.2">
      <c r="J30" s="6"/>
      <c r="R30" s="6"/>
      <c r="S30" s="6"/>
    </row>
    <row r="31" spans="1:19" x14ac:dyDescent="0.2">
      <c r="J31" s="6"/>
      <c r="R31" s="6"/>
      <c r="S31" s="6"/>
    </row>
    <row r="32" spans="1:19" x14ac:dyDescent="0.2">
      <c r="J32" s="6"/>
      <c r="R32" s="6"/>
      <c r="S32" s="6"/>
    </row>
    <row r="33" spans="10:19" x14ac:dyDescent="0.2">
      <c r="J33" s="6"/>
      <c r="R33" s="6"/>
      <c r="S33" s="6"/>
    </row>
  </sheetData>
  <pageMargins left="0.7" right="0.7" top="0.75" bottom="0.75" header="0.3" footer="0.3"/>
  <pageSetup scale="7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zoomScale="80" zoomScaleNormal="80" workbookViewId="0"/>
  </sheetViews>
  <sheetFormatPr defaultRowHeight="12.75" x14ac:dyDescent="0.2"/>
  <cols>
    <col min="1" max="1" width="16.5703125" customWidth="1"/>
    <col min="2" max="2" width="25.85546875" customWidth="1"/>
    <col min="3" max="3" width="18" customWidth="1"/>
    <col min="4" max="4" width="31" customWidth="1"/>
    <col min="5" max="5" width="5.7109375" bestFit="1" customWidth="1"/>
    <col min="6" max="6" width="7.42578125" bestFit="1" customWidth="1"/>
    <col min="7" max="7" width="4.85546875" bestFit="1" customWidth="1"/>
    <col min="8" max="8" width="10.85546875" bestFit="1" customWidth="1"/>
    <col min="9" max="9" width="12.42578125" bestFit="1" customWidth="1"/>
  </cols>
  <sheetData>
    <row r="1" spans="1:19" x14ac:dyDescent="0.2">
      <c r="A1" s="1" t="s">
        <v>416</v>
      </c>
      <c r="B1" s="1" t="s">
        <v>415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418</v>
      </c>
      <c r="B2" t="s">
        <v>417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3" t="s">
        <v>16</v>
      </c>
      <c r="I6" s="151" t="s">
        <v>17</v>
      </c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16"/>
      <c r="I7" s="28"/>
    </row>
    <row r="8" spans="1:19" ht="25.5" x14ac:dyDescent="0.2">
      <c r="A8" s="157" t="s">
        <v>9</v>
      </c>
      <c r="B8" s="83" t="s">
        <v>34</v>
      </c>
      <c r="C8" s="82" t="s">
        <v>35</v>
      </c>
      <c r="D8" s="67" t="s">
        <v>34</v>
      </c>
      <c r="E8" s="66"/>
      <c r="F8" s="65"/>
      <c r="G8" s="65">
        <v>0.01</v>
      </c>
      <c r="H8" s="64">
        <v>0.01</v>
      </c>
      <c r="I8" s="63">
        <v>0.01</v>
      </c>
    </row>
    <row r="9" spans="1:19" x14ac:dyDescent="0.2">
      <c r="A9" s="18"/>
      <c r="B9" s="80"/>
      <c r="C9" s="79" t="s">
        <v>145</v>
      </c>
      <c r="D9" s="78"/>
      <c r="E9" s="77"/>
      <c r="F9" s="76"/>
      <c r="G9" s="76">
        <v>0.01</v>
      </c>
      <c r="H9" s="75">
        <v>0.01</v>
      </c>
      <c r="I9" s="74">
        <v>0.01</v>
      </c>
    </row>
    <row r="10" spans="1:19" x14ac:dyDescent="0.2">
      <c r="A10" s="18"/>
      <c r="B10" s="73" t="s">
        <v>146</v>
      </c>
      <c r="C10" s="72"/>
      <c r="D10" s="72"/>
      <c r="E10" s="71"/>
      <c r="F10" s="70"/>
      <c r="G10" s="70">
        <v>0.01</v>
      </c>
      <c r="H10" s="69">
        <v>0.01</v>
      </c>
      <c r="I10" s="68">
        <v>0.01</v>
      </c>
    </row>
    <row r="11" spans="1:19" x14ac:dyDescent="0.2">
      <c r="A11" s="135" t="s">
        <v>21</v>
      </c>
      <c r="B11" s="136"/>
      <c r="C11" s="136"/>
      <c r="D11" s="136"/>
      <c r="E11" s="138"/>
      <c r="F11" s="139"/>
      <c r="G11" s="139">
        <v>0.01</v>
      </c>
      <c r="H11" s="140">
        <v>0.01</v>
      </c>
      <c r="I11" s="152">
        <v>0.01</v>
      </c>
    </row>
    <row r="12" spans="1:19" x14ac:dyDescent="0.2">
      <c r="A12" s="67"/>
      <c r="B12" s="67"/>
      <c r="C12" s="67"/>
      <c r="D12" s="67"/>
      <c r="E12" s="66"/>
      <c r="F12" s="65"/>
      <c r="G12" s="65"/>
      <c r="H12" s="64"/>
      <c r="I12" s="63"/>
    </row>
    <row r="13" spans="1:19" x14ac:dyDescent="0.2">
      <c r="A13" s="84" t="s">
        <v>15</v>
      </c>
      <c r="B13" s="83" t="s">
        <v>56</v>
      </c>
      <c r="C13" s="82" t="s">
        <v>57</v>
      </c>
      <c r="D13" s="67" t="s">
        <v>58</v>
      </c>
      <c r="E13" s="66">
        <v>11.95</v>
      </c>
      <c r="F13" s="65">
        <v>11.899999999999999</v>
      </c>
      <c r="G13" s="65">
        <v>11.26</v>
      </c>
      <c r="H13" s="64">
        <v>35.11</v>
      </c>
      <c r="I13" s="63">
        <v>35.11</v>
      </c>
    </row>
    <row r="14" spans="1:19" x14ac:dyDescent="0.2">
      <c r="A14" s="18"/>
      <c r="B14" s="80"/>
      <c r="C14" s="79" t="s">
        <v>192</v>
      </c>
      <c r="D14" s="78"/>
      <c r="E14" s="77">
        <v>11.95</v>
      </c>
      <c r="F14" s="76">
        <v>11.899999999999999</v>
      </c>
      <c r="G14" s="76">
        <v>11.26</v>
      </c>
      <c r="H14" s="75">
        <v>35.11</v>
      </c>
      <c r="I14" s="74">
        <v>35.11</v>
      </c>
    </row>
    <row r="15" spans="1:19" x14ac:dyDescent="0.2">
      <c r="A15" s="18"/>
      <c r="B15" s="73" t="s">
        <v>193</v>
      </c>
      <c r="C15" s="72"/>
      <c r="D15" s="72"/>
      <c r="E15" s="71">
        <v>11.95</v>
      </c>
      <c r="F15" s="70">
        <v>11.899999999999999</v>
      </c>
      <c r="G15" s="70">
        <v>11.26</v>
      </c>
      <c r="H15" s="69">
        <v>35.11</v>
      </c>
      <c r="I15" s="68">
        <v>35.11</v>
      </c>
    </row>
    <row r="16" spans="1:19" x14ac:dyDescent="0.2">
      <c r="A16" s="135" t="s">
        <v>22</v>
      </c>
      <c r="B16" s="136"/>
      <c r="C16" s="136"/>
      <c r="D16" s="136"/>
      <c r="E16" s="138">
        <v>11.95</v>
      </c>
      <c r="F16" s="139">
        <v>11.899999999999999</v>
      </c>
      <c r="G16" s="139">
        <v>11.26</v>
      </c>
      <c r="H16" s="140">
        <v>35.11</v>
      </c>
      <c r="I16" s="152">
        <v>35.11</v>
      </c>
    </row>
    <row r="17" spans="1:19" x14ac:dyDescent="0.2">
      <c r="A17" s="67"/>
      <c r="B17" s="67"/>
      <c r="C17" s="67"/>
      <c r="D17" s="67"/>
      <c r="E17" s="66"/>
      <c r="F17" s="65"/>
      <c r="G17" s="65"/>
      <c r="H17" s="64"/>
      <c r="I17" s="63"/>
    </row>
    <row r="18" spans="1:19" ht="25.5" x14ac:dyDescent="0.2">
      <c r="A18" s="157" t="s">
        <v>66</v>
      </c>
      <c r="B18" s="83" t="s">
        <v>67</v>
      </c>
      <c r="C18" s="82" t="s">
        <v>68</v>
      </c>
      <c r="D18" s="67" t="s">
        <v>70</v>
      </c>
      <c r="E18" s="66">
        <v>0.68</v>
      </c>
      <c r="F18" s="65">
        <v>0.31</v>
      </c>
      <c r="G18" s="65">
        <v>0.62</v>
      </c>
      <c r="H18" s="64">
        <v>1.6099999999999999</v>
      </c>
      <c r="I18" s="63">
        <v>1.6099999999999999</v>
      </c>
    </row>
    <row r="19" spans="1:19" x14ac:dyDescent="0.2">
      <c r="A19" s="18"/>
      <c r="B19" s="80"/>
      <c r="C19" s="81"/>
      <c r="D19" s="6" t="s">
        <v>71</v>
      </c>
      <c r="E19" s="52">
        <v>0.02</v>
      </c>
      <c r="F19" s="53">
        <v>0.01</v>
      </c>
      <c r="G19" s="53">
        <v>0.01</v>
      </c>
      <c r="H19" s="11">
        <v>0.04</v>
      </c>
      <c r="I19" s="51">
        <v>0.04</v>
      </c>
    </row>
    <row r="20" spans="1:19" x14ac:dyDescent="0.2">
      <c r="A20" s="18"/>
      <c r="B20" s="80"/>
      <c r="C20" s="81"/>
      <c r="D20" s="6" t="s">
        <v>89</v>
      </c>
      <c r="E20" s="52"/>
      <c r="F20" s="53"/>
      <c r="G20" s="53">
        <v>0.09</v>
      </c>
      <c r="H20" s="11">
        <v>0.09</v>
      </c>
      <c r="I20" s="51">
        <v>0.09</v>
      </c>
    </row>
    <row r="21" spans="1:19" x14ac:dyDescent="0.2">
      <c r="A21" s="18"/>
      <c r="B21" s="80"/>
      <c r="C21" s="79" t="s">
        <v>194</v>
      </c>
      <c r="D21" s="78"/>
      <c r="E21" s="77">
        <v>0.70000000000000007</v>
      </c>
      <c r="F21" s="76">
        <v>0.32</v>
      </c>
      <c r="G21" s="76">
        <v>0.72</v>
      </c>
      <c r="H21" s="75">
        <v>1.74</v>
      </c>
      <c r="I21" s="74">
        <v>1.74</v>
      </c>
    </row>
    <row r="22" spans="1:19" x14ac:dyDescent="0.2">
      <c r="A22" s="18"/>
      <c r="B22" s="73" t="s">
        <v>195</v>
      </c>
      <c r="C22" s="72"/>
      <c r="D22" s="72"/>
      <c r="E22" s="71">
        <v>0.70000000000000007</v>
      </c>
      <c r="F22" s="70">
        <v>0.32</v>
      </c>
      <c r="G22" s="70">
        <v>0.72</v>
      </c>
      <c r="H22" s="69">
        <v>1.74</v>
      </c>
      <c r="I22" s="68">
        <v>1.74</v>
      </c>
    </row>
    <row r="23" spans="1:19" x14ac:dyDescent="0.2">
      <c r="A23" s="135" t="s">
        <v>196</v>
      </c>
      <c r="B23" s="136"/>
      <c r="C23" s="136"/>
      <c r="D23" s="136"/>
      <c r="E23" s="138">
        <v>0.70000000000000007</v>
      </c>
      <c r="F23" s="139">
        <v>0.32</v>
      </c>
      <c r="G23" s="139">
        <v>0.72</v>
      </c>
      <c r="H23" s="140">
        <v>1.74</v>
      </c>
      <c r="I23" s="152">
        <v>1.74</v>
      </c>
    </row>
    <row r="24" spans="1:19" ht="13.5" thickBot="1" x14ac:dyDescent="0.25">
      <c r="A24" s="67"/>
      <c r="B24" s="67"/>
      <c r="C24" s="67"/>
      <c r="D24" s="67"/>
      <c r="E24" s="66"/>
      <c r="F24" s="65"/>
      <c r="G24" s="65"/>
      <c r="H24" s="64"/>
      <c r="I24" s="63"/>
    </row>
    <row r="25" spans="1:19" ht="13.5" thickBot="1" x14ac:dyDescent="0.25">
      <c r="A25" s="142" t="s">
        <v>17</v>
      </c>
      <c r="B25" s="143"/>
      <c r="C25" s="143"/>
      <c r="D25" s="143"/>
      <c r="E25" s="144">
        <v>12.649999999999999</v>
      </c>
      <c r="F25" s="145">
        <v>12.219999999999999</v>
      </c>
      <c r="G25" s="145">
        <v>11.989999999999998</v>
      </c>
      <c r="H25" s="146">
        <v>36.86</v>
      </c>
      <c r="I25" s="153">
        <v>36.86</v>
      </c>
    </row>
    <row r="29" spans="1:19" x14ac:dyDescent="0.2">
      <c r="J29" s="6"/>
    </row>
    <row r="30" spans="1:19" x14ac:dyDescent="0.2">
      <c r="J30" s="6"/>
      <c r="R30" s="6"/>
      <c r="S30" s="6"/>
    </row>
    <row r="31" spans="1:19" x14ac:dyDescent="0.2">
      <c r="J31" s="6"/>
      <c r="R31" s="6"/>
      <c r="S31" s="6"/>
    </row>
    <row r="32" spans="1:19" x14ac:dyDescent="0.2">
      <c r="J32" s="6"/>
      <c r="R32" s="6"/>
      <c r="S32" s="6"/>
    </row>
    <row r="33" spans="10:19" x14ac:dyDescent="0.2">
      <c r="J33" s="6"/>
      <c r="R33" s="6"/>
      <c r="S33" s="6"/>
    </row>
  </sheetData>
  <pageMargins left="0.7" right="0.7" top="0.75" bottom="0.75" header="0.3" footer="0.3"/>
  <pageSetup scale="7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zoomScale="80" zoomScaleNormal="80" workbookViewId="0">
      <selection activeCell="D20" sqref="D20"/>
    </sheetView>
  </sheetViews>
  <sheetFormatPr defaultRowHeight="12.75" x14ac:dyDescent="0.2"/>
  <cols>
    <col min="1" max="1" width="16.5703125" customWidth="1"/>
    <col min="2" max="2" width="26.28515625" customWidth="1"/>
    <col min="3" max="3" width="19.7109375" customWidth="1"/>
    <col min="4" max="4" width="34.5703125" customWidth="1"/>
    <col min="5" max="9" width="7.42578125" bestFit="1" customWidth="1"/>
    <col min="10" max="10" width="5.85546875" bestFit="1" customWidth="1"/>
    <col min="11" max="11" width="4.42578125" bestFit="1" customWidth="1"/>
    <col min="12" max="12" width="3.7109375" bestFit="1" customWidth="1"/>
    <col min="13" max="13" width="7.42578125" bestFit="1" customWidth="1"/>
    <col min="14" max="14" width="8.140625" bestFit="1" customWidth="1"/>
    <col min="15" max="15" width="10.85546875" bestFit="1" customWidth="1"/>
    <col min="16" max="16" width="12.42578125" bestFit="1" customWidth="1"/>
  </cols>
  <sheetData>
    <row r="1" spans="1:19" x14ac:dyDescent="0.2">
      <c r="A1" s="1" t="s">
        <v>416</v>
      </c>
      <c r="B1" s="1" t="s">
        <v>415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414</v>
      </c>
      <c r="B2" t="s">
        <v>413</v>
      </c>
    </row>
    <row r="4" spans="1:19" x14ac:dyDescent="0.2"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3" t="s">
        <v>16</v>
      </c>
      <c r="P6" s="151" t="s">
        <v>17</v>
      </c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9</v>
      </c>
      <c r="M7" s="34">
        <v>10</v>
      </c>
      <c r="N7" s="34">
        <v>11</v>
      </c>
      <c r="O7" s="16"/>
      <c r="P7" s="28"/>
      <c r="Q7" s="62"/>
      <c r="R7" s="62"/>
      <c r="S7" s="62"/>
    </row>
    <row r="8" spans="1:19" ht="25.5" x14ac:dyDescent="0.2">
      <c r="A8" s="157" t="s">
        <v>9</v>
      </c>
      <c r="B8" s="83" t="s">
        <v>34</v>
      </c>
      <c r="C8" s="82" t="s">
        <v>35</v>
      </c>
      <c r="D8" s="67" t="s">
        <v>34</v>
      </c>
      <c r="E8" s="66">
        <v>-0.26</v>
      </c>
      <c r="F8" s="65">
        <v>0.01</v>
      </c>
      <c r="G8" s="65">
        <v>1.02</v>
      </c>
      <c r="H8" s="65"/>
      <c r="I8" s="65"/>
      <c r="J8" s="65">
        <v>-0.09</v>
      </c>
      <c r="K8" s="65">
        <v>-0.06</v>
      </c>
      <c r="L8" s="65">
        <v>0.01</v>
      </c>
      <c r="M8" s="65"/>
      <c r="N8" s="65"/>
      <c r="O8" s="64">
        <v>0.63000000000000012</v>
      </c>
      <c r="P8" s="63">
        <v>0.63000000000000012</v>
      </c>
    </row>
    <row r="9" spans="1:19" x14ac:dyDescent="0.2">
      <c r="A9" s="18"/>
      <c r="B9" s="80"/>
      <c r="C9" s="79" t="s">
        <v>145</v>
      </c>
      <c r="D9" s="78"/>
      <c r="E9" s="77">
        <v>-0.26</v>
      </c>
      <c r="F9" s="76">
        <v>0.01</v>
      </c>
      <c r="G9" s="76">
        <v>1.02</v>
      </c>
      <c r="H9" s="76"/>
      <c r="I9" s="76"/>
      <c r="J9" s="76">
        <v>-0.09</v>
      </c>
      <c r="K9" s="76">
        <v>-0.06</v>
      </c>
      <c r="L9" s="76">
        <v>0.01</v>
      </c>
      <c r="M9" s="76"/>
      <c r="N9" s="76"/>
      <c r="O9" s="75">
        <v>0.63000000000000012</v>
      </c>
      <c r="P9" s="74">
        <v>0.63000000000000012</v>
      </c>
    </row>
    <row r="10" spans="1:19" x14ac:dyDescent="0.2">
      <c r="A10" s="18"/>
      <c r="B10" s="73" t="s">
        <v>146</v>
      </c>
      <c r="C10" s="72"/>
      <c r="D10" s="72"/>
      <c r="E10" s="71">
        <v>-0.26</v>
      </c>
      <c r="F10" s="70">
        <v>0.01</v>
      </c>
      <c r="G10" s="70">
        <v>1.02</v>
      </c>
      <c r="H10" s="70"/>
      <c r="I10" s="70"/>
      <c r="J10" s="70">
        <v>-0.09</v>
      </c>
      <c r="K10" s="70">
        <v>-0.06</v>
      </c>
      <c r="L10" s="70">
        <v>0.01</v>
      </c>
      <c r="M10" s="70"/>
      <c r="N10" s="70"/>
      <c r="O10" s="69">
        <v>0.63000000000000012</v>
      </c>
      <c r="P10" s="68">
        <v>0.63000000000000012</v>
      </c>
    </row>
    <row r="11" spans="1:19" x14ac:dyDescent="0.2">
      <c r="A11" s="14" t="s">
        <v>21</v>
      </c>
      <c r="B11" s="15"/>
      <c r="C11" s="15"/>
      <c r="D11" s="15"/>
      <c r="E11" s="41">
        <v>-0.26</v>
      </c>
      <c r="F11" s="42">
        <v>0.01</v>
      </c>
      <c r="G11" s="42">
        <v>1.02</v>
      </c>
      <c r="H11" s="42"/>
      <c r="I11" s="42"/>
      <c r="J11" s="42">
        <v>-0.09</v>
      </c>
      <c r="K11" s="42">
        <v>-0.06</v>
      </c>
      <c r="L11" s="42">
        <v>0.01</v>
      </c>
      <c r="M11" s="42"/>
      <c r="N11" s="42"/>
      <c r="O11" s="21">
        <v>0.63000000000000012</v>
      </c>
      <c r="P11" s="32">
        <v>0.63000000000000012</v>
      </c>
    </row>
    <row r="12" spans="1:19" x14ac:dyDescent="0.2">
      <c r="A12" s="67"/>
      <c r="B12" s="67"/>
      <c r="C12" s="67"/>
      <c r="D12" s="67"/>
      <c r="E12" s="66"/>
      <c r="F12" s="65"/>
      <c r="G12" s="65"/>
      <c r="H12" s="65"/>
      <c r="I12" s="65"/>
      <c r="J12" s="65"/>
      <c r="K12" s="65"/>
      <c r="L12" s="65"/>
      <c r="M12" s="65"/>
      <c r="N12" s="65"/>
      <c r="O12" s="64"/>
      <c r="P12" s="63"/>
    </row>
    <row r="13" spans="1:19" x14ac:dyDescent="0.2">
      <c r="A13" s="84" t="s">
        <v>15</v>
      </c>
      <c r="B13" s="83" t="s">
        <v>56</v>
      </c>
      <c r="C13" s="82" t="s">
        <v>57</v>
      </c>
      <c r="D13" s="67" t="s">
        <v>58</v>
      </c>
      <c r="E13" s="66">
        <v>1569.36</v>
      </c>
      <c r="F13" s="65">
        <v>1417.49</v>
      </c>
      <c r="G13" s="65">
        <v>1569.36</v>
      </c>
      <c r="H13" s="65">
        <v>1518.74</v>
      </c>
      <c r="I13" s="65">
        <v>1569.36</v>
      </c>
      <c r="J13" s="65">
        <v>354.37</v>
      </c>
      <c r="K13" s="65"/>
      <c r="L13" s="65"/>
      <c r="M13" s="65">
        <v>3415.1</v>
      </c>
      <c r="N13" s="65">
        <v>-2357.79</v>
      </c>
      <c r="O13" s="64">
        <v>9055.989999999998</v>
      </c>
      <c r="P13" s="63">
        <v>9055.989999999998</v>
      </c>
    </row>
    <row r="14" spans="1:19" x14ac:dyDescent="0.2">
      <c r="A14" s="18"/>
      <c r="B14" s="80"/>
      <c r="C14" s="79" t="s">
        <v>192</v>
      </c>
      <c r="D14" s="78"/>
      <c r="E14" s="77">
        <v>1569.36</v>
      </c>
      <c r="F14" s="76">
        <v>1417.49</v>
      </c>
      <c r="G14" s="76">
        <v>1569.36</v>
      </c>
      <c r="H14" s="76">
        <v>1518.74</v>
      </c>
      <c r="I14" s="76">
        <v>1569.36</v>
      </c>
      <c r="J14" s="76">
        <v>354.37</v>
      </c>
      <c r="K14" s="76"/>
      <c r="L14" s="76"/>
      <c r="M14" s="76">
        <v>3415.1</v>
      </c>
      <c r="N14" s="76">
        <v>-2357.79</v>
      </c>
      <c r="O14" s="75">
        <v>9055.989999999998</v>
      </c>
      <c r="P14" s="74">
        <v>9055.989999999998</v>
      </c>
    </row>
    <row r="15" spans="1:19" x14ac:dyDescent="0.2">
      <c r="A15" s="18"/>
      <c r="B15" s="73" t="s">
        <v>193</v>
      </c>
      <c r="C15" s="72"/>
      <c r="D15" s="72"/>
      <c r="E15" s="71">
        <v>1569.36</v>
      </c>
      <c r="F15" s="70">
        <v>1417.49</v>
      </c>
      <c r="G15" s="70">
        <v>1569.36</v>
      </c>
      <c r="H15" s="70">
        <v>1518.74</v>
      </c>
      <c r="I15" s="70">
        <v>1569.36</v>
      </c>
      <c r="J15" s="70">
        <v>354.37</v>
      </c>
      <c r="K15" s="70"/>
      <c r="L15" s="70"/>
      <c r="M15" s="70">
        <v>3415.1</v>
      </c>
      <c r="N15" s="70">
        <v>-2357.79</v>
      </c>
      <c r="O15" s="69">
        <v>9055.989999999998</v>
      </c>
      <c r="P15" s="68">
        <v>9055.989999999998</v>
      </c>
    </row>
    <row r="16" spans="1:19" x14ac:dyDescent="0.2">
      <c r="A16" s="14" t="s">
        <v>22</v>
      </c>
      <c r="B16" s="15"/>
      <c r="C16" s="15"/>
      <c r="D16" s="15"/>
      <c r="E16" s="41">
        <v>1569.36</v>
      </c>
      <c r="F16" s="42">
        <v>1417.49</v>
      </c>
      <c r="G16" s="42">
        <v>1569.36</v>
      </c>
      <c r="H16" s="42">
        <v>1518.74</v>
      </c>
      <c r="I16" s="42">
        <v>1569.36</v>
      </c>
      <c r="J16" s="42">
        <v>354.37</v>
      </c>
      <c r="K16" s="42"/>
      <c r="L16" s="42"/>
      <c r="M16" s="42">
        <v>3415.1</v>
      </c>
      <c r="N16" s="42">
        <v>-2357.79</v>
      </c>
      <c r="O16" s="21">
        <v>9055.989999999998</v>
      </c>
      <c r="P16" s="32">
        <v>9055.989999999998</v>
      </c>
    </row>
    <row r="17" spans="1:19" x14ac:dyDescent="0.2">
      <c r="A17" s="67"/>
      <c r="B17" s="67"/>
      <c r="C17" s="67"/>
      <c r="D17" s="67"/>
      <c r="E17" s="66"/>
      <c r="F17" s="65"/>
      <c r="G17" s="65"/>
      <c r="H17" s="65"/>
      <c r="I17" s="65"/>
      <c r="J17" s="65"/>
      <c r="K17" s="65"/>
      <c r="L17" s="65"/>
      <c r="M17" s="65"/>
      <c r="N17" s="65"/>
      <c r="O17" s="64"/>
      <c r="P17" s="63"/>
    </row>
    <row r="18" spans="1:19" ht="25.5" x14ac:dyDescent="0.2">
      <c r="A18" s="157" t="s">
        <v>66</v>
      </c>
      <c r="B18" s="83" t="s">
        <v>67</v>
      </c>
      <c r="C18" s="82" t="s">
        <v>68</v>
      </c>
      <c r="D18" s="67" t="s">
        <v>70</v>
      </c>
      <c r="E18" s="66">
        <v>89.02</v>
      </c>
      <c r="F18" s="65">
        <v>36.590000000000003</v>
      </c>
      <c r="G18" s="65">
        <v>85.78</v>
      </c>
      <c r="H18" s="65">
        <v>78.94</v>
      </c>
      <c r="I18" s="65">
        <v>45.09</v>
      </c>
      <c r="J18" s="65">
        <v>15.22</v>
      </c>
      <c r="K18" s="65"/>
      <c r="L18" s="65"/>
      <c r="M18" s="65">
        <v>126.15</v>
      </c>
      <c r="N18" s="65">
        <v>-82.86</v>
      </c>
      <c r="O18" s="64">
        <v>393.92999999999995</v>
      </c>
      <c r="P18" s="63">
        <v>393.92999999999995</v>
      </c>
    </row>
    <row r="19" spans="1:19" x14ac:dyDescent="0.2">
      <c r="A19" s="18"/>
      <c r="B19" s="80"/>
      <c r="C19" s="81"/>
      <c r="D19" s="6" t="s">
        <v>71</v>
      </c>
      <c r="E19" s="52">
        <v>2</v>
      </c>
      <c r="F19" s="53">
        <v>1.55</v>
      </c>
      <c r="G19" s="53">
        <v>2.08</v>
      </c>
      <c r="H19" s="53">
        <v>1.98</v>
      </c>
      <c r="I19" s="53">
        <v>2.36</v>
      </c>
      <c r="J19" s="53">
        <v>0.49</v>
      </c>
      <c r="K19" s="53"/>
      <c r="L19" s="53"/>
      <c r="M19" s="53">
        <v>4.1100000000000003</v>
      </c>
      <c r="N19" s="53">
        <v>-1.52</v>
      </c>
      <c r="O19" s="11">
        <v>13.05</v>
      </c>
      <c r="P19" s="51">
        <v>13.05</v>
      </c>
    </row>
    <row r="20" spans="1:19" x14ac:dyDescent="0.2">
      <c r="A20" s="18"/>
      <c r="B20" s="80"/>
      <c r="C20" s="81"/>
      <c r="D20" s="6" t="s">
        <v>89</v>
      </c>
      <c r="E20" s="52"/>
      <c r="F20" s="53"/>
      <c r="G20" s="53">
        <v>11.88</v>
      </c>
      <c r="H20" s="53">
        <v>3.11</v>
      </c>
      <c r="I20" s="53">
        <v>2.62</v>
      </c>
      <c r="J20" s="53">
        <v>0.89</v>
      </c>
      <c r="K20" s="53"/>
      <c r="L20" s="53"/>
      <c r="M20" s="53">
        <v>7.04</v>
      </c>
      <c r="N20" s="53">
        <v>-2</v>
      </c>
      <c r="O20" s="11">
        <v>23.54</v>
      </c>
      <c r="P20" s="51">
        <v>23.54</v>
      </c>
    </row>
    <row r="21" spans="1:19" x14ac:dyDescent="0.2">
      <c r="A21" s="18"/>
      <c r="B21" s="80"/>
      <c r="C21" s="81"/>
      <c r="D21" s="6" t="s">
        <v>72</v>
      </c>
      <c r="E21" s="52"/>
      <c r="F21" s="53"/>
      <c r="G21" s="53"/>
      <c r="H21" s="53"/>
      <c r="I21" s="53"/>
      <c r="J21" s="53"/>
      <c r="K21" s="53"/>
      <c r="L21" s="53"/>
      <c r="M21" s="53">
        <v>2258.5</v>
      </c>
      <c r="N21" s="53">
        <v>-1772.04</v>
      </c>
      <c r="O21" s="11">
        <v>486.46000000000004</v>
      </c>
      <c r="P21" s="51">
        <v>486.46000000000004</v>
      </c>
    </row>
    <row r="22" spans="1:19" x14ac:dyDescent="0.2">
      <c r="A22" s="18"/>
      <c r="B22" s="80"/>
      <c r="C22" s="79" t="s">
        <v>194</v>
      </c>
      <c r="D22" s="78"/>
      <c r="E22" s="77">
        <v>91.02</v>
      </c>
      <c r="F22" s="76">
        <v>38.14</v>
      </c>
      <c r="G22" s="76">
        <v>99.74</v>
      </c>
      <c r="H22" s="76">
        <v>84.03</v>
      </c>
      <c r="I22" s="76">
        <v>50.07</v>
      </c>
      <c r="J22" s="76">
        <v>16.600000000000001</v>
      </c>
      <c r="K22" s="76"/>
      <c r="L22" s="76"/>
      <c r="M22" s="76">
        <v>2395.8000000000002</v>
      </c>
      <c r="N22" s="76">
        <v>-1858.42</v>
      </c>
      <c r="O22" s="75">
        <v>916.98</v>
      </c>
      <c r="P22" s="74">
        <v>916.98</v>
      </c>
    </row>
    <row r="23" spans="1:19" x14ac:dyDescent="0.2">
      <c r="A23" s="18"/>
      <c r="B23" s="73" t="s">
        <v>195</v>
      </c>
      <c r="C23" s="72"/>
      <c r="D23" s="72"/>
      <c r="E23" s="71">
        <v>91.02</v>
      </c>
      <c r="F23" s="70">
        <v>38.14</v>
      </c>
      <c r="G23" s="70">
        <v>99.74</v>
      </c>
      <c r="H23" s="70">
        <v>84.03</v>
      </c>
      <c r="I23" s="70">
        <v>50.07</v>
      </c>
      <c r="J23" s="70">
        <v>16.600000000000001</v>
      </c>
      <c r="K23" s="70"/>
      <c r="L23" s="70"/>
      <c r="M23" s="70">
        <v>2395.8000000000002</v>
      </c>
      <c r="N23" s="70">
        <v>-1858.42</v>
      </c>
      <c r="O23" s="69">
        <v>916.98</v>
      </c>
      <c r="P23" s="68">
        <v>916.98</v>
      </c>
    </row>
    <row r="24" spans="1:19" x14ac:dyDescent="0.2">
      <c r="A24" s="14" t="s">
        <v>196</v>
      </c>
      <c r="B24" s="15"/>
      <c r="C24" s="15"/>
      <c r="D24" s="15"/>
      <c r="E24" s="41">
        <v>91.02</v>
      </c>
      <c r="F24" s="42">
        <v>38.14</v>
      </c>
      <c r="G24" s="42">
        <v>99.74</v>
      </c>
      <c r="H24" s="42">
        <v>84.03</v>
      </c>
      <c r="I24" s="42">
        <v>50.07</v>
      </c>
      <c r="J24" s="42">
        <v>16.600000000000001</v>
      </c>
      <c r="K24" s="42"/>
      <c r="L24" s="42"/>
      <c r="M24" s="42">
        <v>2395.8000000000002</v>
      </c>
      <c r="N24" s="42">
        <v>-1858.42</v>
      </c>
      <c r="O24" s="21">
        <v>916.98</v>
      </c>
      <c r="P24" s="32">
        <v>916.98</v>
      </c>
    </row>
    <row r="25" spans="1:19" ht="13.5" thickBot="1" x14ac:dyDescent="0.25">
      <c r="A25" s="67"/>
      <c r="B25" s="67"/>
      <c r="C25" s="67"/>
      <c r="D25" s="67"/>
      <c r="E25" s="66"/>
      <c r="F25" s="65"/>
      <c r="G25" s="65"/>
      <c r="H25" s="65"/>
      <c r="I25" s="65"/>
      <c r="J25" s="65"/>
      <c r="K25" s="65"/>
      <c r="L25" s="65"/>
      <c r="M25" s="65"/>
      <c r="N25" s="65"/>
      <c r="O25" s="64"/>
      <c r="P25" s="63"/>
    </row>
    <row r="26" spans="1:19" ht="13.5" thickBot="1" x14ac:dyDescent="0.25">
      <c r="A26" s="25" t="s">
        <v>17</v>
      </c>
      <c r="B26" s="26"/>
      <c r="C26" s="26"/>
      <c r="D26" s="26"/>
      <c r="E26" s="43">
        <v>1660.12</v>
      </c>
      <c r="F26" s="44">
        <v>1455.6399999999999</v>
      </c>
      <c r="G26" s="44">
        <v>1670.12</v>
      </c>
      <c r="H26" s="44">
        <v>1602.77</v>
      </c>
      <c r="I26" s="44">
        <v>1619.4299999999996</v>
      </c>
      <c r="J26" s="44">
        <v>370.88000000000005</v>
      </c>
      <c r="K26" s="44">
        <v>-0.06</v>
      </c>
      <c r="L26" s="44">
        <v>0.01</v>
      </c>
      <c r="M26" s="44">
        <v>5810.9</v>
      </c>
      <c r="N26" s="44">
        <v>-4216.21</v>
      </c>
      <c r="O26" s="27">
        <v>9973.5999999999985</v>
      </c>
      <c r="P26" s="33">
        <v>9973.5999999999985</v>
      </c>
    </row>
    <row r="31" spans="1:19" x14ac:dyDescent="0.2">
      <c r="S31" s="6"/>
    </row>
    <row r="32" spans="1:19" x14ac:dyDescent="0.2">
      <c r="S32" s="6"/>
    </row>
    <row r="33" spans="19:19" x14ac:dyDescent="0.2">
      <c r="S33" s="6"/>
    </row>
    <row r="34" spans="19:19" x14ac:dyDescent="0.2">
      <c r="S34" s="6"/>
    </row>
  </sheetData>
  <pageMargins left="0.7" right="0.7" top="0.75" bottom="0.75" header="0.3" footer="0.3"/>
  <pageSetup scale="6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zoomScale="80" zoomScaleNormal="80" workbookViewId="0">
      <selection activeCell="B17" sqref="B17"/>
    </sheetView>
  </sheetViews>
  <sheetFormatPr defaultRowHeight="12.75" x14ac:dyDescent="0.2"/>
  <cols>
    <col min="1" max="1" width="16.85546875" customWidth="1"/>
    <col min="2" max="2" width="40.7109375" customWidth="1"/>
    <col min="3" max="3" width="18.28515625" customWidth="1"/>
    <col min="4" max="4" width="31.28515625" customWidth="1"/>
    <col min="5" max="5" width="7.42578125" bestFit="1" customWidth="1"/>
    <col min="6" max="6" width="10.85546875" bestFit="1" customWidth="1"/>
    <col min="7" max="7" width="12.42578125" bestFit="1" customWidth="1"/>
  </cols>
  <sheetData>
    <row r="1" spans="1:19" x14ac:dyDescent="0.2">
      <c r="A1" s="1" t="s">
        <v>416</v>
      </c>
      <c r="B1" s="1" t="s">
        <v>415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589</v>
      </c>
      <c r="B2" t="s">
        <v>590</v>
      </c>
    </row>
    <row r="4" spans="1:19" x14ac:dyDescent="0.2"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3" t="s">
        <v>16</v>
      </c>
      <c r="G6" s="151" t="s">
        <v>17</v>
      </c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3</v>
      </c>
      <c r="F7" s="16"/>
      <c r="G7" s="28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</row>
    <row r="8" spans="1:19" ht="25.5" x14ac:dyDescent="0.2">
      <c r="A8" s="158" t="s">
        <v>9</v>
      </c>
      <c r="B8" s="19" t="s">
        <v>41</v>
      </c>
      <c r="C8" s="2" t="s">
        <v>37</v>
      </c>
      <c r="D8" s="4" t="s">
        <v>38</v>
      </c>
      <c r="E8" s="35">
        <v>1200</v>
      </c>
      <c r="F8" s="9">
        <v>1200</v>
      </c>
      <c r="G8" s="29">
        <v>1200</v>
      </c>
    </row>
    <row r="9" spans="1:19" x14ac:dyDescent="0.2">
      <c r="A9" s="18"/>
      <c r="B9" s="20"/>
      <c r="C9" s="7" t="s">
        <v>147</v>
      </c>
      <c r="D9" s="8"/>
      <c r="E9" s="37">
        <v>1200</v>
      </c>
      <c r="F9" s="10">
        <v>1200</v>
      </c>
      <c r="G9" s="30">
        <v>1200</v>
      </c>
    </row>
    <row r="10" spans="1:19" x14ac:dyDescent="0.2">
      <c r="A10" s="18"/>
      <c r="B10" s="22" t="s">
        <v>151</v>
      </c>
      <c r="C10" s="23"/>
      <c r="D10" s="23"/>
      <c r="E10" s="39">
        <v>1200</v>
      </c>
      <c r="F10" s="24">
        <v>1200</v>
      </c>
      <c r="G10" s="31">
        <v>1200</v>
      </c>
    </row>
    <row r="11" spans="1:19" x14ac:dyDescent="0.2">
      <c r="A11" s="135" t="s">
        <v>21</v>
      </c>
      <c r="B11" s="136"/>
      <c r="C11" s="136"/>
      <c r="D11" s="136"/>
      <c r="E11" s="138">
        <v>1200</v>
      </c>
      <c r="F11" s="140">
        <v>1200</v>
      </c>
      <c r="G11" s="152">
        <v>1200</v>
      </c>
    </row>
    <row r="12" spans="1:19" x14ac:dyDescent="0.2">
      <c r="A12" s="4"/>
      <c r="B12" s="4"/>
      <c r="C12" s="4"/>
      <c r="D12" s="4"/>
      <c r="E12" s="35"/>
      <c r="F12" s="9"/>
      <c r="G12" s="29"/>
    </row>
    <row r="13" spans="1:19" x14ac:dyDescent="0.2">
      <c r="A13" s="17" t="s">
        <v>15</v>
      </c>
      <c r="B13" s="19" t="s">
        <v>56</v>
      </c>
      <c r="C13" s="2" t="s">
        <v>57</v>
      </c>
      <c r="D13" s="4" t="s">
        <v>58</v>
      </c>
      <c r="E13" s="35">
        <v>7.92</v>
      </c>
      <c r="F13" s="9">
        <v>7.92</v>
      </c>
      <c r="G13" s="29">
        <v>7.92</v>
      </c>
    </row>
    <row r="14" spans="1:19" x14ac:dyDescent="0.2">
      <c r="A14" s="18"/>
      <c r="B14" s="20"/>
      <c r="C14" s="7" t="s">
        <v>192</v>
      </c>
      <c r="D14" s="8"/>
      <c r="E14" s="37">
        <v>7.92</v>
      </c>
      <c r="F14" s="10">
        <v>7.92</v>
      </c>
      <c r="G14" s="30">
        <v>7.92</v>
      </c>
    </row>
    <row r="15" spans="1:19" x14ac:dyDescent="0.2">
      <c r="A15" s="18"/>
      <c r="B15" s="22" t="s">
        <v>193</v>
      </c>
      <c r="C15" s="23"/>
      <c r="D15" s="23"/>
      <c r="E15" s="39">
        <v>7.92</v>
      </c>
      <c r="F15" s="24">
        <v>7.92</v>
      </c>
      <c r="G15" s="31">
        <v>7.92</v>
      </c>
    </row>
    <row r="16" spans="1:19" x14ac:dyDescent="0.2">
      <c r="A16" s="18"/>
      <c r="B16" s="19" t="s">
        <v>14</v>
      </c>
      <c r="C16" s="2" t="s">
        <v>11</v>
      </c>
      <c r="D16" s="4" t="s">
        <v>12</v>
      </c>
      <c r="E16" s="35">
        <v>312.83000000000004</v>
      </c>
      <c r="F16" s="9">
        <v>312.83000000000004</v>
      </c>
      <c r="G16" s="29">
        <v>312.83000000000004</v>
      </c>
    </row>
    <row r="17" spans="1:19" x14ac:dyDescent="0.2">
      <c r="A17" s="18"/>
      <c r="B17" s="20"/>
      <c r="C17" s="7" t="s">
        <v>18</v>
      </c>
      <c r="D17" s="8"/>
      <c r="E17" s="37">
        <v>312.83000000000004</v>
      </c>
      <c r="F17" s="10">
        <v>312.83000000000004</v>
      </c>
      <c r="G17" s="30">
        <v>312.83000000000004</v>
      </c>
    </row>
    <row r="18" spans="1:19" x14ac:dyDescent="0.2">
      <c r="A18" s="18"/>
      <c r="B18" s="22" t="s">
        <v>20</v>
      </c>
      <c r="C18" s="23"/>
      <c r="D18" s="23"/>
      <c r="E18" s="39">
        <v>312.83000000000004</v>
      </c>
      <c r="F18" s="24">
        <v>312.83000000000004</v>
      </c>
      <c r="G18" s="31">
        <v>312.83000000000004</v>
      </c>
    </row>
    <row r="19" spans="1:19" x14ac:dyDescent="0.2">
      <c r="A19" s="135" t="s">
        <v>22</v>
      </c>
      <c r="B19" s="136"/>
      <c r="C19" s="136"/>
      <c r="D19" s="136"/>
      <c r="E19" s="138">
        <v>320.75000000000006</v>
      </c>
      <c r="F19" s="140">
        <v>320.75000000000006</v>
      </c>
      <c r="G19" s="152">
        <v>320.75000000000006</v>
      </c>
    </row>
    <row r="20" spans="1:19" x14ac:dyDescent="0.2">
      <c r="A20" s="4"/>
      <c r="B20" s="4"/>
      <c r="C20" s="4"/>
      <c r="D20" s="4"/>
      <c r="E20" s="35"/>
      <c r="F20" s="9"/>
      <c r="G20" s="29"/>
    </row>
    <row r="21" spans="1:19" ht="25.5" x14ac:dyDescent="0.2">
      <c r="A21" s="158" t="s">
        <v>66</v>
      </c>
      <c r="B21" s="19" t="s">
        <v>67</v>
      </c>
      <c r="C21" s="2" t="s">
        <v>68</v>
      </c>
      <c r="D21" s="4" t="s">
        <v>70</v>
      </c>
      <c r="E21" s="35">
        <v>83.07</v>
      </c>
      <c r="F21" s="9">
        <v>83.07</v>
      </c>
      <c r="G21" s="29">
        <v>83.07</v>
      </c>
    </row>
    <row r="22" spans="1:19" x14ac:dyDescent="0.2">
      <c r="A22" s="18"/>
      <c r="B22" s="20"/>
      <c r="C22" s="3"/>
      <c r="D22" s="6" t="s">
        <v>71</v>
      </c>
      <c r="E22" s="52">
        <v>0.42</v>
      </c>
      <c r="F22" s="11">
        <v>0.42</v>
      </c>
      <c r="G22" s="51">
        <v>0.42</v>
      </c>
    </row>
    <row r="23" spans="1:19" x14ac:dyDescent="0.2">
      <c r="A23" s="18"/>
      <c r="B23" s="20"/>
      <c r="C23" s="3"/>
      <c r="D23" s="6" t="s">
        <v>89</v>
      </c>
      <c r="E23" s="52">
        <v>11.5</v>
      </c>
      <c r="F23" s="11">
        <v>11.5</v>
      </c>
      <c r="G23" s="51">
        <v>11.5</v>
      </c>
    </row>
    <row r="24" spans="1:19" x14ac:dyDescent="0.2">
      <c r="A24" s="18"/>
      <c r="B24" s="20"/>
      <c r="C24" s="7" t="s">
        <v>194</v>
      </c>
      <c r="D24" s="8"/>
      <c r="E24" s="37">
        <v>94.99</v>
      </c>
      <c r="F24" s="10">
        <v>94.99</v>
      </c>
      <c r="G24" s="30">
        <v>94.99</v>
      </c>
    </row>
    <row r="25" spans="1:19" x14ac:dyDescent="0.2">
      <c r="A25" s="18"/>
      <c r="B25" s="22" t="s">
        <v>195</v>
      </c>
      <c r="C25" s="23"/>
      <c r="D25" s="23"/>
      <c r="E25" s="39">
        <v>94.99</v>
      </c>
      <c r="F25" s="24">
        <v>94.99</v>
      </c>
      <c r="G25" s="31">
        <v>94.99</v>
      </c>
    </row>
    <row r="26" spans="1:19" x14ac:dyDescent="0.2">
      <c r="A26" s="135" t="s">
        <v>196</v>
      </c>
      <c r="B26" s="136"/>
      <c r="C26" s="136"/>
      <c r="D26" s="136"/>
      <c r="E26" s="138">
        <v>94.99</v>
      </c>
      <c r="F26" s="140">
        <v>94.99</v>
      </c>
      <c r="G26" s="152">
        <v>94.99</v>
      </c>
    </row>
    <row r="27" spans="1:19" ht="13.5" thickBot="1" x14ac:dyDescent="0.25">
      <c r="A27" s="4"/>
      <c r="B27" s="4"/>
      <c r="C27" s="4"/>
      <c r="D27" s="4"/>
      <c r="E27" s="35"/>
      <c r="F27" s="9"/>
      <c r="G27" s="29"/>
    </row>
    <row r="28" spans="1:19" ht="13.5" thickBot="1" x14ac:dyDescent="0.25">
      <c r="A28" s="142" t="s">
        <v>17</v>
      </c>
      <c r="B28" s="143"/>
      <c r="C28" s="143"/>
      <c r="D28" s="143"/>
      <c r="E28" s="144">
        <v>1615.74</v>
      </c>
      <c r="F28" s="146">
        <v>1615.74</v>
      </c>
      <c r="G28" s="153">
        <v>1615.74</v>
      </c>
    </row>
    <row r="31" spans="1:19" x14ac:dyDescent="0.2">
      <c r="H31" s="6"/>
    </row>
    <row r="32" spans="1:19" x14ac:dyDescent="0.2">
      <c r="H32" s="6"/>
      <c r="R32" s="6"/>
      <c r="S32" s="6"/>
    </row>
    <row r="33" spans="8:19" x14ac:dyDescent="0.2">
      <c r="H33" s="6"/>
      <c r="R33" s="6"/>
      <c r="S33" s="6"/>
    </row>
    <row r="34" spans="8:19" x14ac:dyDescent="0.2">
      <c r="H34" s="6"/>
      <c r="R34" s="6"/>
      <c r="S34" s="6"/>
    </row>
    <row r="35" spans="8:19" x14ac:dyDescent="0.2">
      <c r="H35" s="6"/>
      <c r="R35" s="6"/>
      <c r="S35" s="6"/>
    </row>
  </sheetData>
  <pageMargins left="0.7" right="0.7" top="0.75" bottom="0.75" header="0.3" footer="0.3"/>
  <pageSetup scale="7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3"/>
  <sheetViews>
    <sheetView zoomScaleNormal="100" workbookViewId="0">
      <selection activeCell="B2" sqref="B2"/>
    </sheetView>
  </sheetViews>
  <sheetFormatPr defaultRowHeight="12.75" x14ac:dyDescent="0.2"/>
  <cols>
    <col min="1" max="1" width="52.42578125" bestFit="1" customWidth="1"/>
    <col min="2" max="2" width="13.140625" bestFit="1" customWidth="1"/>
    <col min="3" max="3" width="11.28515625" bestFit="1" customWidth="1"/>
    <col min="4" max="4" width="17.28515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407</v>
      </c>
      <c r="B2" s="5">
        <v>1392844.4800000004</v>
      </c>
      <c r="C2" s="5" t="s">
        <v>412</v>
      </c>
      <c r="D2" s="5" t="s">
        <v>411</v>
      </c>
      <c r="E2" s="5"/>
      <c r="F2" s="5"/>
    </row>
    <row r="3" spans="1:6" x14ac:dyDescent="0.2">
      <c r="B3" s="5"/>
      <c r="C3" s="5"/>
      <c r="D3" s="5"/>
      <c r="E3" s="5"/>
      <c r="F3" s="5"/>
    </row>
  </sheetData>
  <hyperlinks>
    <hyperlink ref="A2" location="'800217239'!A1" display="800217239- I: TRTP 10-1: WHIRLWIND-WINDHUB 500KV: C"/>
  </hyperlinks>
  <pageMargins left="0.7" right="0.7" top="1" bottom="0.75" header="0.3" footer="0.3"/>
  <pageSetup orientation="landscape" r:id="rId1"/>
  <headerFooter>
    <oddHeader>&amp;R&amp;8TO2019 Draft Annual Update
Attachment 4
WP-Schedule 10-Recorded CWIP Expenditures 2017
Page &amp;P of &amp;N</oddHeader>
  </headerFooter>
  <customProperties>
    <customPr name="_pios_id" r:id="rId2"/>
  </customPropertie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zoomScale="80" zoomScaleNormal="80" workbookViewId="0">
      <selection activeCell="C8" sqref="C8"/>
    </sheetView>
  </sheetViews>
  <sheetFormatPr defaultRowHeight="12.75" x14ac:dyDescent="0.2"/>
  <cols>
    <col min="1" max="1" width="16.5703125" customWidth="1"/>
    <col min="2" max="2" width="25.28515625" customWidth="1"/>
    <col min="3" max="3" width="19.28515625" customWidth="1"/>
    <col min="4" max="4" width="31.5703125" customWidth="1"/>
    <col min="5" max="8" width="7.42578125" bestFit="1" customWidth="1"/>
    <col min="9" max="9" width="11.28515625" bestFit="1" customWidth="1"/>
    <col min="10" max="10" width="8.5703125" bestFit="1" customWidth="1"/>
    <col min="11" max="12" width="4.85546875" bestFit="1" customWidth="1"/>
    <col min="13" max="13" width="11.28515625" bestFit="1" customWidth="1"/>
    <col min="14" max="14" width="12.42578125" bestFit="1" customWidth="1"/>
  </cols>
  <sheetData>
    <row r="1" spans="1:19" x14ac:dyDescent="0.2">
      <c r="A1" s="1" t="s">
        <v>410</v>
      </c>
      <c r="B1" s="1" t="s">
        <v>409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408</v>
      </c>
      <c r="B2" t="s">
        <v>407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3" t="s">
        <v>16</v>
      </c>
      <c r="N6" s="151" t="s">
        <v>17</v>
      </c>
      <c r="O6" s="62"/>
      <c r="P6" s="62"/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16"/>
      <c r="N7" s="28"/>
    </row>
    <row r="8" spans="1:19" x14ac:dyDescent="0.2">
      <c r="A8" s="84" t="s">
        <v>15</v>
      </c>
      <c r="B8" s="83" t="s">
        <v>56</v>
      </c>
      <c r="C8" s="82" t="s">
        <v>57</v>
      </c>
      <c r="D8" s="67" t="s">
        <v>58</v>
      </c>
      <c r="E8" s="66">
        <v>1569.36</v>
      </c>
      <c r="F8" s="65">
        <v>1417.49</v>
      </c>
      <c r="G8" s="65">
        <v>1720.9099999999999</v>
      </c>
      <c r="H8" s="65">
        <v>1518.74</v>
      </c>
      <c r="I8" s="65">
        <v>-1199.73</v>
      </c>
      <c r="J8" s="65">
        <v>674.06999999999994</v>
      </c>
      <c r="K8" s="65">
        <v>58.6</v>
      </c>
      <c r="L8" s="65">
        <v>56.29</v>
      </c>
      <c r="M8" s="64">
        <v>5815.7300000000005</v>
      </c>
      <c r="N8" s="63">
        <v>5815.7300000000005</v>
      </c>
    </row>
    <row r="9" spans="1:19" x14ac:dyDescent="0.2">
      <c r="A9" s="18"/>
      <c r="B9" s="80"/>
      <c r="C9" s="81"/>
      <c r="D9" s="6" t="s">
        <v>406</v>
      </c>
      <c r="E9" s="52"/>
      <c r="F9" s="53"/>
      <c r="G9" s="53"/>
      <c r="H9" s="53"/>
      <c r="I9" s="53">
        <v>1312378.3600000001</v>
      </c>
      <c r="J9" s="53">
        <v>31038.5</v>
      </c>
      <c r="K9" s="53"/>
      <c r="L9" s="53"/>
      <c r="M9" s="11">
        <v>1343416.86</v>
      </c>
      <c r="N9" s="51">
        <v>1343416.86</v>
      </c>
    </row>
    <row r="10" spans="1:19" x14ac:dyDescent="0.2">
      <c r="A10" s="18"/>
      <c r="B10" s="80"/>
      <c r="C10" s="79" t="s">
        <v>192</v>
      </c>
      <c r="D10" s="78"/>
      <c r="E10" s="77">
        <v>1569.36</v>
      </c>
      <c r="F10" s="76">
        <v>1417.49</v>
      </c>
      <c r="G10" s="76">
        <v>1720.9099999999999</v>
      </c>
      <c r="H10" s="76">
        <v>1518.74</v>
      </c>
      <c r="I10" s="76">
        <v>1311178.6300000001</v>
      </c>
      <c r="J10" s="76">
        <v>31712.57</v>
      </c>
      <c r="K10" s="76">
        <v>58.6</v>
      </c>
      <c r="L10" s="76">
        <v>56.29</v>
      </c>
      <c r="M10" s="75">
        <v>1349232.59</v>
      </c>
      <c r="N10" s="74">
        <v>1349232.59</v>
      </c>
    </row>
    <row r="11" spans="1:19" x14ac:dyDescent="0.2">
      <c r="A11" s="18"/>
      <c r="B11" s="73" t="s">
        <v>193</v>
      </c>
      <c r="C11" s="72"/>
      <c r="D11" s="72"/>
      <c r="E11" s="71">
        <v>1569.36</v>
      </c>
      <c r="F11" s="70">
        <v>1417.49</v>
      </c>
      <c r="G11" s="70">
        <v>1720.9099999999999</v>
      </c>
      <c r="H11" s="70">
        <v>1518.74</v>
      </c>
      <c r="I11" s="70">
        <v>1311178.6300000001</v>
      </c>
      <c r="J11" s="70">
        <v>31712.57</v>
      </c>
      <c r="K11" s="70">
        <v>58.6</v>
      </c>
      <c r="L11" s="70">
        <v>56.29</v>
      </c>
      <c r="M11" s="69">
        <v>1349232.59</v>
      </c>
      <c r="N11" s="68">
        <v>1349232.59</v>
      </c>
    </row>
    <row r="12" spans="1:19" x14ac:dyDescent="0.2">
      <c r="A12" s="135" t="s">
        <v>22</v>
      </c>
      <c r="B12" s="136"/>
      <c r="C12" s="136"/>
      <c r="D12" s="136"/>
      <c r="E12" s="138">
        <v>1569.36</v>
      </c>
      <c r="F12" s="139">
        <v>1417.49</v>
      </c>
      <c r="G12" s="139">
        <v>1720.9099999999999</v>
      </c>
      <c r="H12" s="139">
        <v>1518.74</v>
      </c>
      <c r="I12" s="139">
        <v>1311178.6300000001</v>
      </c>
      <c r="J12" s="139">
        <v>31712.57</v>
      </c>
      <c r="K12" s="139">
        <v>58.6</v>
      </c>
      <c r="L12" s="139">
        <v>56.29</v>
      </c>
      <c r="M12" s="140">
        <v>1349232.59</v>
      </c>
      <c r="N12" s="152">
        <v>1349232.59</v>
      </c>
    </row>
    <row r="13" spans="1:19" x14ac:dyDescent="0.2">
      <c r="A13" s="67"/>
      <c r="B13" s="67"/>
      <c r="C13" s="67"/>
      <c r="D13" s="67"/>
      <c r="E13" s="66"/>
      <c r="F13" s="65"/>
      <c r="G13" s="65"/>
      <c r="H13" s="65"/>
      <c r="I13" s="65"/>
      <c r="J13" s="65"/>
      <c r="K13" s="65"/>
      <c r="L13" s="65"/>
      <c r="M13" s="64"/>
      <c r="N13" s="63"/>
    </row>
    <row r="14" spans="1:19" ht="25.5" x14ac:dyDescent="0.2">
      <c r="A14" s="157" t="s">
        <v>66</v>
      </c>
      <c r="B14" s="83" t="s">
        <v>67</v>
      </c>
      <c r="C14" s="82" t="s">
        <v>68</v>
      </c>
      <c r="D14" s="67" t="s">
        <v>70</v>
      </c>
      <c r="E14" s="66">
        <v>89.03</v>
      </c>
      <c r="F14" s="65">
        <v>36.590000000000003</v>
      </c>
      <c r="G14" s="65">
        <v>94.01</v>
      </c>
      <c r="H14" s="65">
        <v>78.94</v>
      </c>
      <c r="I14" s="65">
        <v>37675.410000000003</v>
      </c>
      <c r="J14" s="65">
        <v>1362.77</v>
      </c>
      <c r="K14" s="65">
        <v>3.07</v>
      </c>
      <c r="L14" s="65">
        <v>2.2400000000000002</v>
      </c>
      <c r="M14" s="64">
        <v>39342.06</v>
      </c>
      <c r="N14" s="63">
        <v>39342.06</v>
      </c>
    </row>
    <row r="15" spans="1:19" x14ac:dyDescent="0.2">
      <c r="A15" s="18"/>
      <c r="B15" s="80"/>
      <c r="C15" s="81"/>
      <c r="D15" s="6" t="s">
        <v>71</v>
      </c>
      <c r="E15" s="52">
        <v>2</v>
      </c>
      <c r="F15" s="53">
        <v>1.55</v>
      </c>
      <c r="G15" s="53">
        <v>2.08</v>
      </c>
      <c r="H15" s="53">
        <v>1.98</v>
      </c>
      <c r="I15" s="53">
        <v>1976.62</v>
      </c>
      <c r="J15" s="53">
        <v>0.93</v>
      </c>
      <c r="K15" s="53">
        <v>0.03</v>
      </c>
      <c r="L15" s="53">
        <v>0.3</v>
      </c>
      <c r="M15" s="11">
        <v>1985.4899999999998</v>
      </c>
      <c r="N15" s="51">
        <v>1985.4899999999998</v>
      </c>
    </row>
    <row r="16" spans="1:19" x14ac:dyDescent="0.2">
      <c r="A16" s="18"/>
      <c r="B16" s="80"/>
      <c r="C16" s="81"/>
      <c r="D16" s="6" t="s">
        <v>89</v>
      </c>
      <c r="E16" s="52"/>
      <c r="F16" s="53"/>
      <c r="G16" s="53">
        <v>13.02</v>
      </c>
      <c r="H16" s="53">
        <v>3.11</v>
      </c>
      <c r="I16" s="53">
        <v>2188.13</v>
      </c>
      <c r="J16" s="53">
        <v>79.83</v>
      </c>
      <c r="K16" s="53">
        <v>0.11</v>
      </c>
      <c r="L16" s="53">
        <v>0.14000000000000001</v>
      </c>
      <c r="M16" s="11">
        <v>2284.34</v>
      </c>
      <c r="N16" s="51">
        <v>2284.34</v>
      </c>
    </row>
    <row r="17" spans="1:19" x14ac:dyDescent="0.2">
      <c r="A17" s="18"/>
      <c r="B17" s="80"/>
      <c r="C17" s="79" t="s">
        <v>194</v>
      </c>
      <c r="D17" s="78"/>
      <c r="E17" s="77">
        <v>91.03</v>
      </c>
      <c r="F17" s="76">
        <v>38.14</v>
      </c>
      <c r="G17" s="76">
        <v>109.11</v>
      </c>
      <c r="H17" s="76">
        <v>84.03</v>
      </c>
      <c r="I17" s="76">
        <v>41840.160000000003</v>
      </c>
      <c r="J17" s="76">
        <v>1443.53</v>
      </c>
      <c r="K17" s="76">
        <v>3.2099999999999995</v>
      </c>
      <c r="L17" s="76">
        <v>2.68</v>
      </c>
      <c r="M17" s="75">
        <v>43611.89</v>
      </c>
      <c r="N17" s="74">
        <v>43611.89</v>
      </c>
    </row>
    <row r="18" spans="1:19" x14ac:dyDescent="0.2">
      <c r="A18" s="18"/>
      <c r="B18" s="73" t="s">
        <v>195</v>
      </c>
      <c r="C18" s="72"/>
      <c r="D18" s="72"/>
      <c r="E18" s="71">
        <v>91.03</v>
      </c>
      <c r="F18" s="70">
        <v>38.14</v>
      </c>
      <c r="G18" s="70">
        <v>109.11</v>
      </c>
      <c r="H18" s="70">
        <v>84.03</v>
      </c>
      <c r="I18" s="70">
        <v>41840.160000000003</v>
      </c>
      <c r="J18" s="70">
        <v>1443.53</v>
      </c>
      <c r="K18" s="70">
        <v>3.2099999999999995</v>
      </c>
      <c r="L18" s="70">
        <v>2.68</v>
      </c>
      <c r="M18" s="69">
        <v>43611.89</v>
      </c>
      <c r="N18" s="68">
        <v>43611.89</v>
      </c>
    </row>
    <row r="19" spans="1:19" x14ac:dyDescent="0.2">
      <c r="A19" s="135" t="s">
        <v>196</v>
      </c>
      <c r="B19" s="136"/>
      <c r="C19" s="136"/>
      <c r="D19" s="136"/>
      <c r="E19" s="138">
        <v>91.03</v>
      </c>
      <c r="F19" s="139">
        <v>38.14</v>
      </c>
      <c r="G19" s="139">
        <v>109.11</v>
      </c>
      <c r="H19" s="139">
        <v>84.03</v>
      </c>
      <c r="I19" s="139">
        <v>41840.160000000003</v>
      </c>
      <c r="J19" s="139">
        <v>1443.53</v>
      </c>
      <c r="K19" s="139">
        <v>3.2099999999999995</v>
      </c>
      <c r="L19" s="139">
        <v>2.68</v>
      </c>
      <c r="M19" s="140">
        <v>43611.89</v>
      </c>
      <c r="N19" s="152">
        <v>43611.89</v>
      </c>
    </row>
    <row r="20" spans="1:19" ht="13.5" thickBot="1" x14ac:dyDescent="0.25">
      <c r="A20" s="67"/>
      <c r="B20" s="67"/>
      <c r="C20" s="67"/>
      <c r="D20" s="67"/>
      <c r="E20" s="66"/>
      <c r="F20" s="65"/>
      <c r="G20" s="65"/>
      <c r="H20" s="65"/>
      <c r="I20" s="65"/>
      <c r="J20" s="65"/>
      <c r="K20" s="65"/>
      <c r="L20" s="65"/>
      <c r="M20" s="64"/>
      <c r="N20" s="63"/>
    </row>
    <row r="21" spans="1:19" ht="13.5" thickBot="1" x14ac:dyDescent="0.25">
      <c r="A21" s="142" t="s">
        <v>17</v>
      </c>
      <c r="B21" s="143"/>
      <c r="C21" s="143"/>
      <c r="D21" s="143"/>
      <c r="E21" s="144">
        <v>1660.3899999999999</v>
      </c>
      <c r="F21" s="145">
        <v>1455.6299999999999</v>
      </c>
      <c r="G21" s="145">
        <v>1830.0199999999998</v>
      </c>
      <c r="H21" s="145">
        <v>1602.77</v>
      </c>
      <c r="I21" s="145">
        <v>1353018.79</v>
      </c>
      <c r="J21" s="145">
        <v>33156.1</v>
      </c>
      <c r="K21" s="145">
        <v>61.81</v>
      </c>
      <c r="L21" s="145">
        <v>58.97</v>
      </c>
      <c r="M21" s="146">
        <v>1392844.4800000002</v>
      </c>
      <c r="N21" s="153">
        <v>1392844.4800000002</v>
      </c>
    </row>
    <row r="25" spans="1:19" x14ac:dyDescent="0.2">
      <c r="O25" s="6"/>
    </row>
    <row r="26" spans="1:19" x14ac:dyDescent="0.2">
      <c r="O26" s="6"/>
      <c r="R26" s="6"/>
      <c r="S26" s="6"/>
    </row>
    <row r="27" spans="1:19" x14ac:dyDescent="0.2">
      <c r="O27" s="6"/>
      <c r="R27" s="6"/>
      <c r="S27" s="6"/>
    </row>
    <row r="28" spans="1:19" x14ac:dyDescent="0.2">
      <c r="O28" s="6"/>
      <c r="R28" s="6"/>
      <c r="S28" s="6"/>
    </row>
    <row r="29" spans="1:19" x14ac:dyDescent="0.2">
      <c r="O29" s="6"/>
      <c r="R29" s="6"/>
      <c r="S29" s="6"/>
    </row>
  </sheetData>
  <pageMargins left="0.7" right="0.7" top="0.75" bottom="0.75" header="0.3" footer="0.3"/>
  <pageSetup scale="6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zoomScale="80" zoomScaleNormal="80" workbookViewId="0">
      <selection activeCell="B19" sqref="B19"/>
    </sheetView>
  </sheetViews>
  <sheetFormatPr defaultRowHeight="12.75" x14ac:dyDescent="0.2"/>
  <cols>
    <col min="1" max="1" width="15.7109375" customWidth="1"/>
    <col min="2" max="2" width="40.7109375" customWidth="1"/>
    <col min="3" max="3" width="25.7109375" customWidth="1"/>
    <col min="4" max="4" width="40.7109375" customWidth="1"/>
    <col min="5" max="5" width="6.85546875" bestFit="1" customWidth="1"/>
    <col min="6" max="6" width="8.7109375" customWidth="1"/>
    <col min="7" max="7" width="5.42578125" customWidth="1"/>
    <col min="8" max="8" width="13.28515625" bestFit="1" customWidth="1"/>
    <col min="9" max="9" width="11.85546875" customWidth="1"/>
  </cols>
  <sheetData>
    <row r="1" spans="1:20" x14ac:dyDescent="0.2">
      <c r="A1" s="1" t="s">
        <v>562</v>
      </c>
      <c r="B1" s="1" t="s">
        <v>561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" x14ac:dyDescent="0.2">
      <c r="A2" t="s">
        <v>570</v>
      </c>
      <c r="B2" t="s">
        <v>569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</row>
    <row r="6" spans="1:20" x14ac:dyDescent="0.2">
      <c r="A6" s="134"/>
      <c r="B6" s="134"/>
      <c r="C6" s="134"/>
      <c r="D6" s="134"/>
      <c r="E6" s="136">
        <v>2017</v>
      </c>
      <c r="F6" s="136"/>
      <c r="G6" s="136"/>
      <c r="H6" s="134" t="s">
        <v>16</v>
      </c>
      <c r="I6" s="148" t="s">
        <v>17</v>
      </c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</row>
    <row r="7" spans="1:20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4</v>
      </c>
      <c r="F7" s="34">
        <v>9</v>
      </c>
      <c r="G7" s="34">
        <v>10</v>
      </c>
      <c r="H7" s="16"/>
      <c r="I7" s="115"/>
    </row>
    <row r="8" spans="1:20" x14ac:dyDescent="0.2">
      <c r="A8" s="116" t="s">
        <v>15</v>
      </c>
      <c r="B8" s="83" t="s">
        <v>56</v>
      </c>
      <c r="C8" s="82" t="s">
        <v>57</v>
      </c>
      <c r="D8" s="67" t="s">
        <v>58</v>
      </c>
      <c r="E8" s="66">
        <v>22.830000000000002</v>
      </c>
      <c r="F8" s="65">
        <v>338.16999999999996</v>
      </c>
      <c r="G8" s="65">
        <v>28.11</v>
      </c>
      <c r="H8" s="64">
        <v>389.10999999999996</v>
      </c>
      <c r="I8" s="117">
        <v>389.10999999999996</v>
      </c>
    </row>
    <row r="9" spans="1:20" x14ac:dyDescent="0.2">
      <c r="A9" s="118"/>
      <c r="B9" s="80"/>
      <c r="C9" s="79" t="s">
        <v>192</v>
      </c>
      <c r="D9" s="78"/>
      <c r="E9" s="77">
        <v>22.830000000000002</v>
      </c>
      <c r="F9" s="76">
        <v>338.16999999999996</v>
      </c>
      <c r="G9" s="76">
        <v>28.11</v>
      </c>
      <c r="H9" s="75">
        <v>389.10999999999996</v>
      </c>
      <c r="I9" s="119">
        <v>389.10999999999996</v>
      </c>
    </row>
    <row r="10" spans="1:20" x14ac:dyDescent="0.2">
      <c r="A10" s="118"/>
      <c r="B10" s="73" t="s">
        <v>193</v>
      </c>
      <c r="C10" s="72"/>
      <c r="D10" s="72"/>
      <c r="E10" s="71">
        <v>22.830000000000002</v>
      </c>
      <c r="F10" s="70">
        <v>338.16999999999996</v>
      </c>
      <c r="G10" s="70">
        <v>28.11</v>
      </c>
      <c r="H10" s="69">
        <v>389.10999999999996</v>
      </c>
      <c r="I10" s="120">
        <v>389.10999999999996</v>
      </c>
    </row>
    <row r="11" spans="1:20" x14ac:dyDescent="0.2">
      <c r="A11" s="137" t="s">
        <v>22</v>
      </c>
      <c r="B11" s="136"/>
      <c r="C11" s="136"/>
      <c r="D11" s="136"/>
      <c r="E11" s="138">
        <v>22.830000000000002</v>
      </c>
      <c r="F11" s="139">
        <v>338.16999999999996</v>
      </c>
      <c r="G11" s="139">
        <v>28.11</v>
      </c>
      <c r="H11" s="140">
        <v>389.10999999999996</v>
      </c>
      <c r="I11" s="141">
        <v>389.10999999999996</v>
      </c>
    </row>
    <row r="12" spans="1:20" x14ac:dyDescent="0.2">
      <c r="A12" s="121"/>
      <c r="B12" s="67"/>
      <c r="C12" s="67"/>
      <c r="D12" s="67"/>
      <c r="E12" s="66"/>
      <c r="F12" s="65"/>
      <c r="G12" s="65"/>
      <c r="H12" s="64"/>
      <c r="I12" s="117"/>
    </row>
    <row r="13" spans="1:20" x14ac:dyDescent="0.2">
      <c r="A13" s="116" t="s">
        <v>66</v>
      </c>
      <c r="B13" s="83" t="s">
        <v>67</v>
      </c>
      <c r="C13" s="82" t="s">
        <v>68</v>
      </c>
      <c r="D13" s="67" t="s">
        <v>70</v>
      </c>
      <c r="E13" s="66">
        <v>1.19</v>
      </c>
      <c r="F13" s="65">
        <v>16.07</v>
      </c>
      <c r="G13" s="65">
        <v>1.04</v>
      </c>
      <c r="H13" s="64">
        <v>18.3</v>
      </c>
      <c r="I13" s="117">
        <v>18.3</v>
      </c>
    </row>
    <row r="14" spans="1:20" x14ac:dyDescent="0.2">
      <c r="A14" s="118"/>
      <c r="B14" s="80"/>
      <c r="C14" s="81"/>
      <c r="D14" s="6" t="s">
        <v>71</v>
      </c>
      <c r="E14" s="52">
        <v>0.03</v>
      </c>
      <c r="F14" s="53">
        <v>3.73</v>
      </c>
      <c r="G14" s="53">
        <v>0.03</v>
      </c>
      <c r="H14" s="11">
        <v>3.7899999999999996</v>
      </c>
      <c r="I14" s="122">
        <v>3.7899999999999996</v>
      </c>
    </row>
    <row r="15" spans="1:20" x14ac:dyDescent="0.2">
      <c r="A15" s="118"/>
      <c r="B15" s="80"/>
      <c r="C15" s="81"/>
      <c r="D15" s="6" t="s">
        <v>89</v>
      </c>
      <c r="E15" s="52">
        <v>0.05</v>
      </c>
      <c r="F15" s="53">
        <v>0.47</v>
      </c>
      <c r="G15" s="53">
        <v>0.06</v>
      </c>
      <c r="H15" s="11">
        <v>0.58000000000000007</v>
      </c>
      <c r="I15" s="122">
        <v>0.58000000000000007</v>
      </c>
    </row>
    <row r="16" spans="1:20" x14ac:dyDescent="0.2">
      <c r="A16" s="118"/>
      <c r="B16" s="80"/>
      <c r="C16" s="81"/>
      <c r="D16" s="6" t="s">
        <v>72</v>
      </c>
      <c r="E16" s="52">
        <v>23.62</v>
      </c>
      <c r="F16" s="53">
        <v>227.18</v>
      </c>
      <c r="G16" s="53">
        <v>15.07</v>
      </c>
      <c r="H16" s="11">
        <v>265.87</v>
      </c>
      <c r="I16" s="122">
        <v>265.87</v>
      </c>
    </row>
    <row r="17" spans="1:19" x14ac:dyDescent="0.2">
      <c r="A17" s="118"/>
      <c r="B17" s="80"/>
      <c r="C17" s="79" t="s">
        <v>194</v>
      </c>
      <c r="D17" s="78"/>
      <c r="E17" s="77">
        <v>24.89</v>
      </c>
      <c r="F17" s="76">
        <v>247.45000000000002</v>
      </c>
      <c r="G17" s="76">
        <v>16.2</v>
      </c>
      <c r="H17" s="75">
        <v>288.54000000000002</v>
      </c>
      <c r="I17" s="119">
        <v>288.54000000000002</v>
      </c>
    </row>
    <row r="18" spans="1:19" x14ac:dyDescent="0.2">
      <c r="A18" s="118"/>
      <c r="B18" s="73" t="s">
        <v>195</v>
      </c>
      <c r="C18" s="72"/>
      <c r="D18" s="72"/>
      <c r="E18" s="71">
        <v>24.89</v>
      </c>
      <c r="F18" s="70">
        <v>247.45000000000002</v>
      </c>
      <c r="G18" s="70">
        <v>16.2</v>
      </c>
      <c r="H18" s="69">
        <v>288.54000000000002</v>
      </c>
      <c r="I18" s="120">
        <v>288.54000000000002</v>
      </c>
    </row>
    <row r="19" spans="1:19" x14ac:dyDescent="0.2">
      <c r="A19" s="137" t="s">
        <v>196</v>
      </c>
      <c r="B19" s="136"/>
      <c r="C19" s="136"/>
      <c r="D19" s="136"/>
      <c r="E19" s="138">
        <v>24.89</v>
      </c>
      <c r="F19" s="139">
        <v>247.45000000000002</v>
      </c>
      <c r="G19" s="139">
        <v>16.2</v>
      </c>
      <c r="H19" s="140">
        <v>288.54000000000002</v>
      </c>
      <c r="I19" s="141">
        <v>288.54000000000002</v>
      </c>
    </row>
    <row r="20" spans="1:19" ht="13.5" thickBot="1" x14ac:dyDescent="0.25">
      <c r="A20" s="121"/>
      <c r="B20" s="67"/>
      <c r="C20" s="67"/>
      <c r="D20" s="67"/>
      <c r="E20" s="66"/>
      <c r="F20" s="65"/>
      <c r="G20" s="65"/>
      <c r="H20" s="64"/>
      <c r="I20" s="117"/>
    </row>
    <row r="21" spans="1:19" ht="13.5" thickBot="1" x14ac:dyDescent="0.25">
      <c r="A21" s="142" t="s">
        <v>17</v>
      </c>
      <c r="B21" s="143"/>
      <c r="C21" s="143"/>
      <c r="D21" s="143"/>
      <c r="E21" s="144">
        <v>47.720000000000006</v>
      </c>
      <c r="F21" s="145">
        <v>585.62</v>
      </c>
      <c r="G21" s="145">
        <v>44.31</v>
      </c>
      <c r="H21" s="146">
        <v>677.65</v>
      </c>
      <c r="I21" s="147">
        <v>677.65</v>
      </c>
    </row>
    <row r="25" spans="1:19" ht="13.5" thickBot="1" x14ac:dyDescent="0.25"/>
    <row r="26" spans="1:19" x14ac:dyDescent="0.2">
      <c r="H26" s="47" t="s">
        <v>26</v>
      </c>
      <c r="I26" s="48">
        <v>0</v>
      </c>
      <c r="J26" s="6"/>
    </row>
    <row r="27" spans="1:19" x14ac:dyDescent="0.2">
      <c r="H27" s="45" t="s">
        <v>27</v>
      </c>
      <c r="I27" s="46">
        <v>0.2</v>
      </c>
      <c r="J27" s="6"/>
      <c r="R27" s="6"/>
      <c r="S27" s="6"/>
    </row>
    <row r="28" spans="1:19" x14ac:dyDescent="0.2">
      <c r="H28" s="45" t="s">
        <v>28</v>
      </c>
      <c r="I28" s="46">
        <v>0</v>
      </c>
      <c r="J28" s="6"/>
      <c r="R28" s="6"/>
      <c r="S28" s="6"/>
    </row>
    <row r="29" spans="1:19" ht="13.5" thickBot="1" x14ac:dyDescent="0.25">
      <c r="H29" s="45" t="s">
        <v>29</v>
      </c>
      <c r="I29" s="46">
        <v>677.45</v>
      </c>
      <c r="J29" s="6"/>
      <c r="R29" s="6"/>
      <c r="S29" s="6"/>
    </row>
    <row r="30" spans="1:19" ht="13.5" thickBot="1" x14ac:dyDescent="0.25">
      <c r="H30" s="49" t="s">
        <v>30</v>
      </c>
      <c r="I30" s="50">
        <v>677.65</v>
      </c>
      <c r="J30" s="6"/>
      <c r="R30" s="6"/>
      <c r="S30" s="6"/>
    </row>
  </sheetData>
  <pageMargins left="0.7" right="0.7" top="0.75" bottom="0.75" header="0.3" footer="0.3"/>
  <pageSetup scale="70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5"/>
  <sheetViews>
    <sheetView zoomScaleNormal="100" workbookViewId="0">
      <selection activeCell="B2" sqref="B2"/>
    </sheetView>
  </sheetViews>
  <sheetFormatPr defaultRowHeight="12.75" x14ac:dyDescent="0.2"/>
  <cols>
    <col min="1" max="1" width="52" bestFit="1" customWidth="1"/>
    <col min="2" max="2" width="13.7109375" bestFit="1" customWidth="1"/>
    <col min="3" max="3" width="11.28515625" bestFit="1" customWidth="1"/>
    <col min="4" max="4" width="17.28515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400</v>
      </c>
      <c r="B2" s="5">
        <v>-3366197.3299999996</v>
      </c>
      <c r="C2" s="5" t="s">
        <v>405</v>
      </c>
      <c r="D2" s="5" t="s">
        <v>402</v>
      </c>
      <c r="E2" s="5"/>
      <c r="F2" s="5"/>
    </row>
    <row r="3" spans="1:6" x14ac:dyDescent="0.2">
      <c r="A3" s="56" t="s">
        <v>398</v>
      </c>
      <c r="B3" s="5">
        <v>841535.36</v>
      </c>
      <c r="C3" s="5" t="s">
        <v>404</v>
      </c>
      <c r="D3" s="5" t="s">
        <v>402</v>
      </c>
      <c r="E3" s="5"/>
      <c r="F3" s="5"/>
    </row>
    <row r="4" spans="1:6" x14ac:dyDescent="0.2">
      <c r="A4" s="56" t="s">
        <v>394</v>
      </c>
      <c r="B4" s="5">
        <v>6034699.3799999999</v>
      </c>
      <c r="C4" s="5" t="s">
        <v>403</v>
      </c>
      <c r="D4" s="5" t="s">
        <v>402</v>
      </c>
      <c r="E4" s="5"/>
      <c r="F4" s="5"/>
    </row>
    <row r="5" spans="1:6" x14ac:dyDescent="0.2">
      <c r="B5" s="87"/>
      <c r="C5" s="5"/>
      <c r="D5" s="5"/>
      <c r="E5" s="5"/>
      <c r="F5" s="5"/>
    </row>
  </sheetData>
  <hyperlinks>
    <hyperlink ref="A2" location="'800217381'!A1" display="800217381- SC JS I: TRTP 11-4: EAGLE ROCK-PARDEE 23"/>
    <hyperlink ref="A3" location="'800217366'!A1" display="800217366- I: TRTP 11-2: MESA-GOULD 220KV: STRING A"/>
    <hyperlink ref="A4" location="'800217339'!A1" display="800217339- I: TRTP 11-1: MESA-VINCENT #1 500KV: CON"/>
  </hyperlinks>
  <pageMargins left="0.7" right="0.7" top="1" bottom="0.75" header="0.3" footer="0.3"/>
  <pageSetup orientation="landscape" r:id="rId1"/>
  <headerFooter>
    <oddHeader>&amp;R&amp;8TO2019 Draft Annual Update
Attachment 4
WP-Schedule 10-Recorded CWIP Expenditures 2017
Page &amp;P of &amp;N</oddHeader>
  </headerFooter>
  <customProperties>
    <customPr name="_pios_id" r:id="rId2"/>
  </customPropertie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7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7.28515625" customWidth="1"/>
    <col min="2" max="2" width="40.7109375" customWidth="1"/>
    <col min="3" max="3" width="16.42578125" customWidth="1"/>
    <col min="4" max="4" width="30.42578125" customWidth="1"/>
    <col min="5" max="5" width="5.7109375" bestFit="1" customWidth="1"/>
    <col min="6" max="7" width="12" bestFit="1" customWidth="1"/>
    <col min="8" max="8" width="12.42578125" bestFit="1" customWidth="1"/>
  </cols>
  <sheetData>
    <row r="1" spans="1:22" x14ac:dyDescent="0.2">
      <c r="A1" s="1" t="s">
        <v>397</v>
      </c>
      <c r="B1" s="1" t="s">
        <v>396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2" x14ac:dyDescent="0.2">
      <c r="A2" t="s">
        <v>401</v>
      </c>
      <c r="B2" t="s">
        <v>400</v>
      </c>
    </row>
    <row r="5" spans="1:22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</row>
    <row r="6" spans="1:22" x14ac:dyDescent="0.2">
      <c r="A6" s="134"/>
      <c r="B6" s="134"/>
      <c r="C6" s="134"/>
      <c r="D6" s="134"/>
      <c r="E6" s="135">
        <v>2017</v>
      </c>
      <c r="F6" s="136"/>
      <c r="G6" s="133" t="s">
        <v>16</v>
      </c>
      <c r="H6" s="151" t="s">
        <v>17</v>
      </c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</row>
    <row r="7" spans="1:22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3</v>
      </c>
      <c r="G7" s="16"/>
      <c r="H7" s="28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</row>
    <row r="8" spans="1:22" ht="25.5" x14ac:dyDescent="0.2">
      <c r="A8" s="157" t="s">
        <v>9</v>
      </c>
      <c r="B8" s="83" t="s">
        <v>41</v>
      </c>
      <c r="C8" s="82" t="s">
        <v>37</v>
      </c>
      <c r="D8" s="67" t="s">
        <v>38</v>
      </c>
      <c r="E8" s="66"/>
      <c r="F8" s="65">
        <v>-1480144.61</v>
      </c>
      <c r="G8" s="64">
        <v>-1480144.61</v>
      </c>
      <c r="H8" s="63">
        <v>-1480144.61</v>
      </c>
    </row>
    <row r="9" spans="1:22" x14ac:dyDescent="0.2">
      <c r="A9" s="18"/>
      <c r="B9" s="80"/>
      <c r="C9" s="79" t="s">
        <v>147</v>
      </c>
      <c r="D9" s="78"/>
      <c r="E9" s="77"/>
      <c r="F9" s="76">
        <v>-1480144.61</v>
      </c>
      <c r="G9" s="75">
        <v>-1480144.61</v>
      </c>
      <c r="H9" s="74">
        <v>-1480144.61</v>
      </c>
    </row>
    <row r="10" spans="1:22" x14ac:dyDescent="0.2">
      <c r="A10" s="18"/>
      <c r="B10" s="73" t="s">
        <v>151</v>
      </c>
      <c r="C10" s="72"/>
      <c r="D10" s="72"/>
      <c r="E10" s="71"/>
      <c r="F10" s="70">
        <v>-1480144.61</v>
      </c>
      <c r="G10" s="69">
        <v>-1480144.61</v>
      </c>
      <c r="H10" s="68">
        <v>-1480144.61</v>
      </c>
    </row>
    <row r="11" spans="1:22" x14ac:dyDescent="0.2">
      <c r="A11" s="18"/>
      <c r="B11" s="83" t="s">
        <v>14</v>
      </c>
      <c r="C11" s="82" t="s">
        <v>11</v>
      </c>
      <c r="D11" s="67" t="s">
        <v>12</v>
      </c>
      <c r="E11" s="66">
        <v>-24.5</v>
      </c>
      <c r="F11" s="65"/>
      <c r="G11" s="64">
        <v>-24.5</v>
      </c>
      <c r="H11" s="63">
        <v>-24.5</v>
      </c>
    </row>
    <row r="12" spans="1:22" x14ac:dyDescent="0.2">
      <c r="A12" s="18"/>
      <c r="B12" s="80"/>
      <c r="C12" s="79" t="s">
        <v>18</v>
      </c>
      <c r="D12" s="78"/>
      <c r="E12" s="77">
        <v>-24.5</v>
      </c>
      <c r="F12" s="76"/>
      <c r="G12" s="75">
        <v>-24.5</v>
      </c>
      <c r="H12" s="74">
        <v>-24.5</v>
      </c>
    </row>
    <row r="13" spans="1:22" x14ac:dyDescent="0.2">
      <c r="A13" s="18"/>
      <c r="B13" s="73" t="s">
        <v>20</v>
      </c>
      <c r="C13" s="72"/>
      <c r="D13" s="72"/>
      <c r="E13" s="71">
        <v>-24.5</v>
      </c>
      <c r="F13" s="70"/>
      <c r="G13" s="69">
        <v>-24.5</v>
      </c>
      <c r="H13" s="68">
        <v>-24.5</v>
      </c>
    </row>
    <row r="14" spans="1:22" x14ac:dyDescent="0.2">
      <c r="A14" s="18"/>
      <c r="B14" s="83" t="s">
        <v>392</v>
      </c>
      <c r="C14" s="82" t="s">
        <v>37</v>
      </c>
      <c r="D14" s="67" t="s">
        <v>38</v>
      </c>
      <c r="E14" s="66"/>
      <c r="F14" s="65">
        <v>-31246.48</v>
      </c>
      <c r="G14" s="64">
        <v>-31246.48</v>
      </c>
      <c r="H14" s="63">
        <v>-31246.48</v>
      </c>
    </row>
    <row r="15" spans="1:22" x14ac:dyDescent="0.2">
      <c r="A15" s="18"/>
      <c r="B15" s="80"/>
      <c r="C15" s="79" t="s">
        <v>147</v>
      </c>
      <c r="D15" s="78"/>
      <c r="E15" s="77"/>
      <c r="F15" s="76">
        <v>-31246.48</v>
      </c>
      <c r="G15" s="75">
        <v>-31246.48</v>
      </c>
      <c r="H15" s="74">
        <v>-31246.48</v>
      </c>
    </row>
    <row r="16" spans="1:22" x14ac:dyDescent="0.2">
      <c r="A16" s="18"/>
      <c r="B16" s="73" t="s">
        <v>391</v>
      </c>
      <c r="C16" s="72"/>
      <c r="D16" s="72"/>
      <c r="E16" s="71"/>
      <c r="F16" s="70">
        <v>-31246.48</v>
      </c>
      <c r="G16" s="69">
        <v>-31246.48</v>
      </c>
      <c r="H16" s="68">
        <v>-31246.48</v>
      </c>
    </row>
    <row r="17" spans="1:8" x14ac:dyDescent="0.2">
      <c r="A17" s="18"/>
      <c r="B17" s="83" t="s">
        <v>273</v>
      </c>
      <c r="C17" s="82" t="s">
        <v>37</v>
      </c>
      <c r="D17" s="67" t="s">
        <v>38</v>
      </c>
      <c r="E17" s="66"/>
      <c r="F17" s="65">
        <v>-34319</v>
      </c>
      <c r="G17" s="64">
        <v>-34319</v>
      </c>
      <c r="H17" s="63">
        <v>-34319</v>
      </c>
    </row>
    <row r="18" spans="1:8" x14ac:dyDescent="0.2">
      <c r="A18" s="18"/>
      <c r="B18" s="80"/>
      <c r="C18" s="79" t="s">
        <v>147</v>
      </c>
      <c r="D18" s="78"/>
      <c r="E18" s="77"/>
      <c r="F18" s="76">
        <v>-34319</v>
      </c>
      <c r="G18" s="75">
        <v>-34319</v>
      </c>
      <c r="H18" s="74">
        <v>-34319</v>
      </c>
    </row>
    <row r="19" spans="1:8" x14ac:dyDescent="0.2">
      <c r="A19" s="18"/>
      <c r="B19" s="73" t="s">
        <v>272</v>
      </c>
      <c r="C19" s="72"/>
      <c r="D19" s="72"/>
      <c r="E19" s="71"/>
      <c r="F19" s="70">
        <v>-34319</v>
      </c>
      <c r="G19" s="69">
        <v>-34319</v>
      </c>
      <c r="H19" s="68">
        <v>-34319</v>
      </c>
    </row>
    <row r="20" spans="1:8" x14ac:dyDescent="0.2">
      <c r="A20" s="135" t="s">
        <v>21</v>
      </c>
      <c r="B20" s="136"/>
      <c r="C20" s="136"/>
      <c r="D20" s="136"/>
      <c r="E20" s="138">
        <v>-24.5</v>
      </c>
      <c r="F20" s="139">
        <v>-1545710.09</v>
      </c>
      <c r="G20" s="140">
        <v>-1545734.59</v>
      </c>
      <c r="H20" s="152">
        <v>-1545734.59</v>
      </c>
    </row>
    <row r="21" spans="1:8" x14ac:dyDescent="0.2">
      <c r="A21" s="67"/>
      <c r="B21" s="67"/>
      <c r="C21" s="67"/>
      <c r="D21" s="67"/>
      <c r="E21" s="66"/>
      <c r="F21" s="65"/>
      <c r="G21" s="64"/>
      <c r="H21" s="63"/>
    </row>
    <row r="22" spans="1:8" x14ac:dyDescent="0.2">
      <c r="A22" s="84" t="s">
        <v>54</v>
      </c>
      <c r="B22" s="83" t="s">
        <v>78</v>
      </c>
      <c r="C22" s="82" t="s">
        <v>37</v>
      </c>
      <c r="D22" s="67" t="s">
        <v>38</v>
      </c>
      <c r="E22" s="66"/>
      <c r="F22" s="65">
        <v>-42027.5</v>
      </c>
      <c r="G22" s="64">
        <v>-42027.5</v>
      </c>
      <c r="H22" s="63">
        <v>-42027.5</v>
      </c>
    </row>
    <row r="23" spans="1:8" x14ac:dyDescent="0.2">
      <c r="A23" s="18"/>
      <c r="B23" s="80"/>
      <c r="C23" s="79" t="s">
        <v>147</v>
      </c>
      <c r="D23" s="78"/>
      <c r="E23" s="77"/>
      <c r="F23" s="76">
        <v>-42027.5</v>
      </c>
      <c r="G23" s="75">
        <v>-42027.5</v>
      </c>
      <c r="H23" s="74">
        <v>-42027.5</v>
      </c>
    </row>
    <row r="24" spans="1:8" x14ac:dyDescent="0.2">
      <c r="A24" s="18"/>
      <c r="B24" s="73" t="s">
        <v>181</v>
      </c>
      <c r="C24" s="72"/>
      <c r="D24" s="72"/>
      <c r="E24" s="71"/>
      <c r="F24" s="70">
        <v>-42027.5</v>
      </c>
      <c r="G24" s="69">
        <v>-42027.5</v>
      </c>
      <c r="H24" s="68">
        <v>-42027.5</v>
      </c>
    </row>
    <row r="25" spans="1:8" x14ac:dyDescent="0.2">
      <c r="A25" s="18"/>
      <c r="B25" s="83" t="s">
        <v>91</v>
      </c>
      <c r="C25" s="82" t="s">
        <v>37</v>
      </c>
      <c r="D25" s="67" t="s">
        <v>38</v>
      </c>
      <c r="E25" s="66"/>
      <c r="F25" s="65">
        <v>-876095.88</v>
      </c>
      <c r="G25" s="64">
        <v>-876095.88</v>
      </c>
      <c r="H25" s="63">
        <v>-876095.88</v>
      </c>
    </row>
    <row r="26" spans="1:8" x14ac:dyDescent="0.2">
      <c r="A26" s="18"/>
      <c r="B26" s="80"/>
      <c r="C26" s="79" t="s">
        <v>147</v>
      </c>
      <c r="D26" s="78"/>
      <c r="E26" s="77"/>
      <c r="F26" s="76">
        <v>-876095.88</v>
      </c>
      <c r="G26" s="75">
        <v>-876095.88</v>
      </c>
      <c r="H26" s="74">
        <v>-876095.88</v>
      </c>
    </row>
    <row r="27" spans="1:8" x14ac:dyDescent="0.2">
      <c r="A27" s="18"/>
      <c r="B27" s="73" t="s">
        <v>184</v>
      </c>
      <c r="C27" s="72"/>
      <c r="D27" s="72"/>
      <c r="E27" s="71"/>
      <c r="F27" s="70">
        <v>-876095.88</v>
      </c>
      <c r="G27" s="69">
        <v>-876095.88</v>
      </c>
      <c r="H27" s="68">
        <v>-876095.88</v>
      </c>
    </row>
    <row r="28" spans="1:8" x14ac:dyDescent="0.2">
      <c r="A28" s="18"/>
      <c r="B28" s="83" t="s">
        <v>98</v>
      </c>
      <c r="C28" s="82" t="s">
        <v>37</v>
      </c>
      <c r="D28" s="67" t="s">
        <v>38</v>
      </c>
      <c r="E28" s="66"/>
      <c r="F28" s="65">
        <v>-36171.26</v>
      </c>
      <c r="G28" s="64">
        <v>-36171.26</v>
      </c>
      <c r="H28" s="63">
        <v>-36171.26</v>
      </c>
    </row>
    <row r="29" spans="1:8" x14ac:dyDescent="0.2">
      <c r="A29" s="18"/>
      <c r="B29" s="80"/>
      <c r="C29" s="79" t="s">
        <v>147</v>
      </c>
      <c r="D29" s="78"/>
      <c r="E29" s="77"/>
      <c r="F29" s="76">
        <v>-36171.26</v>
      </c>
      <c r="G29" s="75">
        <v>-36171.26</v>
      </c>
      <c r="H29" s="74">
        <v>-36171.26</v>
      </c>
    </row>
    <row r="30" spans="1:8" x14ac:dyDescent="0.2">
      <c r="A30" s="18"/>
      <c r="B30" s="73" t="s">
        <v>187</v>
      </c>
      <c r="C30" s="72"/>
      <c r="D30" s="72"/>
      <c r="E30" s="71"/>
      <c r="F30" s="70">
        <v>-36171.26</v>
      </c>
      <c r="G30" s="69">
        <v>-36171.26</v>
      </c>
      <c r="H30" s="68">
        <v>-36171.26</v>
      </c>
    </row>
    <row r="31" spans="1:8" x14ac:dyDescent="0.2">
      <c r="A31" s="135" t="s">
        <v>191</v>
      </c>
      <c r="B31" s="136"/>
      <c r="C31" s="136"/>
      <c r="D31" s="136"/>
      <c r="E31" s="138"/>
      <c r="F31" s="139">
        <v>-954294.64</v>
      </c>
      <c r="G31" s="140">
        <v>-954294.64</v>
      </c>
      <c r="H31" s="152">
        <v>-954294.64</v>
      </c>
    </row>
    <row r="32" spans="1:8" x14ac:dyDescent="0.2">
      <c r="A32" s="67"/>
      <c r="B32" s="67"/>
      <c r="C32" s="67"/>
      <c r="D32" s="67"/>
      <c r="E32" s="66"/>
      <c r="F32" s="65"/>
      <c r="G32" s="64"/>
      <c r="H32" s="63"/>
    </row>
    <row r="33" spans="1:8" x14ac:dyDescent="0.2">
      <c r="A33" s="84" t="s">
        <v>15</v>
      </c>
      <c r="B33" s="83" t="s">
        <v>56</v>
      </c>
      <c r="C33" s="82" t="s">
        <v>57</v>
      </c>
      <c r="D33" s="67" t="s">
        <v>58</v>
      </c>
      <c r="E33" s="66"/>
      <c r="F33" s="65">
        <v>-16500.03</v>
      </c>
      <c r="G33" s="64">
        <v>-16500.03</v>
      </c>
      <c r="H33" s="63">
        <v>-16500.03</v>
      </c>
    </row>
    <row r="34" spans="1:8" x14ac:dyDescent="0.2">
      <c r="A34" s="18"/>
      <c r="B34" s="80"/>
      <c r="C34" s="79" t="s">
        <v>192</v>
      </c>
      <c r="D34" s="78"/>
      <c r="E34" s="77"/>
      <c r="F34" s="76">
        <v>-16500.03</v>
      </c>
      <c r="G34" s="75">
        <v>-16500.03</v>
      </c>
      <c r="H34" s="74">
        <v>-16500.03</v>
      </c>
    </row>
    <row r="35" spans="1:8" x14ac:dyDescent="0.2">
      <c r="A35" s="18"/>
      <c r="B35" s="73" t="s">
        <v>193</v>
      </c>
      <c r="C35" s="72"/>
      <c r="D35" s="72"/>
      <c r="E35" s="71"/>
      <c r="F35" s="70">
        <v>-16500.03</v>
      </c>
      <c r="G35" s="69">
        <v>-16500.03</v>
      </c>
      <c r="H35" s="68">
        <v>-16500.03</v>
      </c>
    </row>
    <row r="36" spans="1:8" x14ac:dyDescent="0.2">
      <c r="A36" s="18"/>
      <c r="B36" s="83" t="s">
        <v>14</v>
      </c>
      <c r="C36" s="82" t="s">
        <v>11</v>
      </c>
      <c r="D36" s="67" t="s">
        <v>12</v>
      </c>
      <c r="E36" s="66">
        <v>-13.620000000000001</v>
      </c>
      <c r="F36" s="65">
        <v>-651719.89</v>
      </c>
      <c r="G36" s="64">
        <v>-651733.51</v>
      </c>
      <c r="H36" s="63">
        <v>-651733.51</v>
      </c>
    </row>
    <row r="37" spans="1:8" x14ac:dyDescent="0.2">
      <c r="A37" s="18"/>
      <c r="B37" s="80"/>
      <c r="C37" s="79" t="s">
        <v>18</v>
      </c>
      <c r="D37" s="78"/>
      <c r="E37" s="77">
        <v>-13.620000000000001</v>
      </c>
      <c r="F37" s="76">
        <v>-651719.89</v>
      </c>
      <c r="G37" s="75">
        <v>-651733.51</v>
      </c>
      <c r="H37" s="74">
        <v>-651733.51</v>
      </c>
    </row>
    <row r="38" spans="1:8" x14ac:dyDescent="0.2">
      <c r="A38" s="18"/>
      <c r="B38" s="73" t="s">
        <v>20</v>
      </c>
      <c r="C38" s="72"/>
      <c r="D38" s="72"/>
      <c r="E38" s="71">
        <v>-13.620000000000001</v>
      </c>
      <c r="F38" s="70">
        <v>-651719.89</v>
      </c>
      <c r="G38" s="69">
        <v>-651733.51</v>
      </c>
      <c r="H38" s="68">
        <v>-651733.51</v>
      </c>
    </row>
    <row r="39" spans="1:8" x14ac:dyDescent="0.2">
      <c r="A39" s="135" t="s">
        <v>22</v>
      </c>
      <c r="B39" s="136"/>
      <c r="C39" s="136"/>
      <c r="D39" s="136"/>
      <c r="E39" s="138">
        <v>-13.620000000000001</v>
      </c>
      <c r="F39" s="139">
        <v>-668219.92000000004</v>
      </c>
      <c r="G39" s="140">
        <v>-668233.54</v>
      </c>
      <c r="H39" s="152">
        <v>-668233.54</v>
      </c>
    </row>
    <row r="40" spans="1:8" x14ac:dyDescent="0.2">
      <c r="A40" s="67"/>
      <c r="B40" s="67"/>
      <c r="C40" s="67"/>
      <c r="D40" s="67"/>
      <c r="E40" s="66"/>
      <c r="F40" s="65"/>
      <c r="G40" s="64"/>
      <c r="H40" s="63"/>
    </row>
    <row r="41" spans="1:8" ht="25.5" x14ac:dyDescent="0.2">
      <c r="A41" s="157" t="s">
        <v>66</v>
      </c>
      <c r="B41" s="83" t="s">
        <v>67</v>
      </c>
      <c r="C41" s="82" t="s">
        <v>68</v>
      </c>
      <c r="D41" s="67" t="s">
        <v>70</v>
      </c>
      <c r="E41" s="66">
        <v>-2.16</v>
      </c>
      <c r="F41" s="65">
        <v>-173067.2</v>
      </c>
      <c r="G41" s="64">
        <v>-173069.36000000002</v>
      </c>
      <c r="H41" s="63">
        <v>-173069.36000000002</v>
      </c>
    </row>
    <row r="42" spans="1:8" x14ac:dyDescent="0.2">
      <c r="A42" s="18"/>
      <c r="B42" s="80"/>
      <c r="C42" s="81"/>
      <c r="D42" s="6" t="s">
        <v>71</v>
      </c>
      <c r="E42" s="52">
        <v>-0.05</v>
      </c>
      <c r="F42" s="53">
        <v>-883.59</v>
      </c>
      <c r="G42" s="11">
        <v>-883.64</v>
      </c>
      <c r="H42" s="51">
        <v>-883.64</v>
      </c>
    </row>
    <row r="43" spans="1:8" x14ac:dyDescent="0.2">
      <c r="A43" s="18"/>
      <c r="B43" s="80"/>
      <c r="C43" s="81"/>
      <c r="D43" s="6" t="s">
        <v>89</v>
      </c>
      <c r="E43" s="52"/>
      <c r="F43" s="53">
        <v>-23965.96</v>
      </c>
      <c r="G43" s="11">
        <v>-23965.96</v>
      </c>
      <c r="H43" s="51">
        <v>-23965.96</v>
      </c>
    </row>
    <row r="44" spans="1:8" x14ac:dyDescent="0.2">
      <c r="A44" s="18"/>
      <c r="B44" s="80"/>
      <c r="C44" s="81"/>
      <c r="D44" s="6" t="s">
        <v>72</v>
      </c>
      <c r="E44" s="52">
        <v>-15.6</v>
      </c>
      <c r="F44" s="53"/>
      <c r="G44" s="11">
        <v>-15.6</v>
      </c>
      <c r="H44" s="51">
        <v>-15.6</v>
      </c>
    </row>
    <row r="45" spans="1:8" x14ac:dyDescent="0.2">
      <c r="A45" s="18"/>
      <c r="B45" s="80"/>
      <c r="C45" s="79" t="s">
        <v>194</v>
      </c>
      <c r="D45" s="78"/>
      <c r="E45" s="77">
        <v>-17.809999999999999</v>
      </c>
      <c r="F45" s="76">
        <v>-197916.75</v>
      </c>
      <c r="G45" s="75">
        <v>-197934.56000000003</v>
      </c>
      <c r="H45" s="74">
        <v>-197934.56000000003</v>
      </c>
    </row>
    <row r="46" spans="1:8" x14ac:dyDescent="0.2">
      <c r="A46" s="18"/>
      <c r="B46" s="73" t="s">
        <v>195</v>
      </c>
      <c r="C46" s="72"/>
      <c r="D46" s="72"/>
      <c r="E46" s="71">
        <v>-17.809999999999999</v>
      </c>
      <c r="F46" s="70">
        <v>-197916.75</v>
      </c>
      <c r="G46" s="69">
        <v>-197934.56000000003</v>
      </c>
      <c r="H46" s="68">
        <v>-197934.56000000003</v>
      </c>
    </row>
    <row r="47" spans="1:8" x14ac:dyDescent="0.2">
      <c r="A47" s="135" t="s">
        <v>196</v>
      </c>
      <c r="B47" s="136"/>
      <c r="C47" s="136"/>
      <c r="D47" s="136"/>
      <c r="E47" s="138">
        <v>-17.809999999999999</v>
      </c>
      <c r="F47" s="139">
        <v>-197916.75</v>
      </c>
      <c r="G47" s="140">
        <v>-197934.56000000003</v>
      </c>
      <c r="H47" s="152">
        <v>-197934.56000000003</v>
      </c>
    </row>
    <row r="48" spans="1:8" ht="13.5" thickBot="1" x14ac:dyDescent="0.25">
      <c r="A48" s="67"/>
      <c r="B48" s="67"/>
      <c r="C48" s="67"/>
      <c r="D48" s="67"/>
      <c r="E48" s="66"/>
      <c r="F48" s="65"/>
      <c r="G48" s="64"/>
      <c r="H48" s="63"/>
    </row>
    <row r="49" spans="1:19" ht="13.5" thickBot="1" x14ac:dyDescent="0.25">
      <c r="A49" s="142" t="s">
        <v>17</v>
      </c>
      <c r="B49" s="143"/>
      <c r="C49" s="143"/>
      <c r="D49" s="143"/>
      <c r="E49" s="144">
        <v>-55.93</v>
      </c>
      <c r="F49" s="145">
        <v>-3366141.4</v>
      </c>
      <c r="G49" s="146">
        <v>-3366197.3299999996</v>
      </c>
      <c r="H49" s="153">
        <v>-3366197.3299999996</v>
      </c>
    </row>
    <row r="54" spans="1:19" x14ac:dyDescent="0.2">
      <c r="R54" s="6"/>
      <c r="S54" s="6"/>
    </row>
    <row r="55" spans="1:19" x14ac:dyDescent="0.2">
      <c r="R55" s="6"/>
      <c r="S55" s="6"/>
    </row>
    <row r="56" spans="1:19" x14ac:dyDescent="0.2">
      <c r="R56" s="6"/>
      <c r="S56" s="6"/>
    </row>
    <row r="57" spans="1:19" x14ac:dyDescent="0.2">
      <c r="R57" s="6"/>
      <c r="S57" s="6"/>
    </row>
  </sheetData>
  <pageMargins left="0.7" right="0.7" top="0.75" bottom="0.75" header="0.3" footer="0.3"/>
  <pageSetup scale="7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3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G8" sqref="G8"/>
    </sheetView>
  </sheetViews>
  <sheetFormatPr defaultRowHeight="12.75" x14ac:dyDescent="0.2"/>
  <cols>
    <col min="1" max="1" width="16.42578125" customWidth="1"/>
    <col min="2" max="2" width="40.7109375" customWidth="1"/>
    <col min="3" max="3" width="16.28515625" customWidth="1"/>
    <col min="4" max="4" width="33.5703125" customWidth="1"/>
    <col min="5" max="5" width="9.5703125" bestFit="1" customWidth="1"/>
    <col min="6" max="6" width="10.85546875" bestFit="1" customWidth="1"/>
    <col min="7" max="7" width="12.42578125" bestFit="1" customWidth="1"/>
  </cols>
  <sheetData>
    <row r="1" spans="1:32" x14ac:dyDescent="0.2">
      <c r="A1" s="1" t="s">
        <v>397</v>
      </c>
      <c r="B1" s="1" t="s">
        <v>396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32" x14ac:dyDescent="0.2">
      <c r="A2" t="s">
        <v>399</v>
      </c>
      <c r="B2" t="s">
        <v>398</v>
      </c>
    </row>
    <row r="4" spans="1:32" x14ac:dyDescent="0.2"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</row>
    <row r="5" spans="1:32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</row>
    <row r="6" spans="1:32" x14ac:dyDescent="0.2">
      <c r="A6" s="134"/>
      <c r="B6" s="134"/>
      <c r="C6" s="134"/>
      <c r="D6" s="134"/>
      <c r="E6" s="159">
        <v>2017</v>
      </c>
      <c r="F6" s="133" t="s">
        <v>16</v>
      </c>
      <c r="G6" s="151" t="s">
        <v>17</v>
      </c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</row>
    <row r="7" spans="1:32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3</v>
      </c>
      <c r="F7" s="16"/>
      <c r="G7" s="28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</row>
    <row r="8" spans="1:32" ht="25.5" x14ac:dyDescent="0.2">
      <c r="A8" s="157" t="s">
        <v>9</v>
      </c>
      <c r="B8" s="83" t="s">
        <v>41</v>
      </c>
      <c r="C8" s="82" t="s">
        <v>37</v>
      </c>
      <c r="D8" s="67" t="s">
        <v>41</v>
      </c>
      <c r="E8" s="66">
        <v>370036.15</v>
      </c>
      <c r="F8" s="64">
        <v>370036.15</v>
      </c>
      <c r="G8" s="63">
        <v>370036.15</v>
      </c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</row>
    <row r="9" spans="1:32" x14ac:dyDescent="0.2">
      <c r="A9" s="18"/>
      <c r="B9" s="80"/>
      <c r="C9" s="79" t="s">
        <v>147</v>
      </c>
      <c r="D9" s="78"/>
      <c r="E9" s="77">
        <v>370036.15</v>
      </c>
      <c r="F9" s="75">
        <v>370036.15</v>
      </c>
      <c r="G9" s="74">
        <v>370036.15</v>
      </c>
    </row>
    <row r="10" spans="1:32" x14ac:dyDescent="0.2">
      <c r="A10" s="18"/>
      <c r="B10" s="73" t="s">
        <v>151</v>
      </c>
      <c r="C10" s="72"/>
      <c r="D10" s="72"/>
      <c r="E10" s="71">
        <v>370036.15</v>
      </c>
      <c r="F10" s="69">
        <v>370036.15</v>
      </c>
      <c r="G10" s="68">
        <v>370036.15</v>
      </c>
    </row>
    <row r="11" spans="1:32" x14ac:dyDescent="0.2">
      <c r="A11" s="18"/>
      <c r="B11" s="83" t="s">
        <v>392</v>
      </c>
      <c r="C11" s="82" t="s">
        <v>37</v>
      </c>
      <c r="D11" s="67" t="s">
        <v>38</v>
      </c>
      <c r="E11" s="66">
        <v>7811.62</v>
      </c>
      <c r="F11" s="64">
        <v>7811.62</v>
      </c>
      <c r="G11" s="63">
        <v>7811.62</v>
      </c>
    </row>
    <row r="12" spans="1:32" x14ac:dyDescent="0.2">
      <c r="A12" s="18"/>
      <c r="B12" s="80"/>
      <c r="C12" s="79" t="s">
        <v>147</v>
      </c>
      <c r="D12" s="78"/>
      <c r="E12" s="77">
        <v>7811.62</v>
      </c>
      <c r="F12" s="75">
        <v>7811.62</v>
      </c>
      <c r="G12" s="74">
        <v>7811.62</v>
      </c>
    </row>
    <row r="13" spans="1:32" x14ac:dyDescent="0.2">
      <c r="A13" s="18"/>
      <c r="B13" s="73" t="s">
        <v>391</v>
      </c>
      <c r="C13" s="72"/>
      <c r="D13" s="72"/>
      <c r="E13" s="71">
        <v>7811.62</v>
      </c>
      <c r="F13" s="69">
        <v>7811.62</v>
      </c>
      <c r="G13" s="68">
        <v>7811.62</v>
      </c>
    </row>
    <row r="14" spans="1:32" x14ac:dyDescent="0.2">
      <c r="A14" s="18"/>
      <c r="B14" s="83" t="s">
        <v>273</v>
      </c>
      <c r="C14" s="82" t="s">
        <v>37</v>
      </c>
      <c r="D14" s="67" t="s">
        <v>38</v>
      </c>
      <c r="E14" s="66">
        <v>8579.75</v>
      </c>
      <c r="F14" s="64">
        <v>8579.75</v>
      </c>
      <c r="G14" s="63">
        <v>8579.75</v>
      </c>
    </row>
    <row r="15" spans="1:32" x14ac:dyDescent="0.2">
      <c r="A15" s="18"/>
      <c r="B15" s="80"/>
      <c r="C15" s="79" t="s">
        <v>147</v>
      </c>
      <c r="D15" s="78"/>
      <c r="E15" s="77">
        <v>8579.75</v>
      </c>
      <c r="F15" s="75">
        <v>8579.75</v>
      </c>
      <c r="G15" s="74">
        <v>8579.75</v>
      </c>
    </row>
    <row r="16" spans="1:32" x14ac:dyDescent="0.2">
      <c r="A16" s="18"/>
      <c r="B16" s="73" t="s">
        <v>272</v>
      </c>
      <c r="C16" s="72"/>
      <c r="D16" s="72"/>
      <c r="E16" s="71">
        <v>8579.75</v>
      </c>
      <c r="F16" s="69">
        <v>8579.75</v>
      </c>
      <c r="G16" s="68">
        <v>8579.75</v>
      </c>
    </row>
    <row r="17" spans="1:7" x14ac:dyDescent="0.2">
      <c r="A17" s="135" t="s">
        <v>21</v>
      </c>
      <c r="B17" s="136"/>
      <c r="C17" s="136"/>
      <c r="D17" s="136"/>
      <c r="E17" s="138">
        <v>386427.52</v>
      </c>
      <c r="F17" s="140">
        <v>386427.52</v>
      </c>
      <c r="G17" s="152">
        <v>386427.52</v>
      </c>
    </row>
    <row r="18" spans="1:7" x14ac:dyDescent="0.2">
      <c r="A18" s="67"/>
      <c r="B18" s="67"/>
      <c r="C18" s="67"/>
      <c r="D18" s="67"/>
      <c r="E18" s="66"/>
      <c r="F18" s="64"/>
      <c r="G18" s="63"/>
    </row>
    <row r="19" spans="1:7" x14ac:dyDescent="0.2">
      <c r="A19" s="84" t="s">
        <v>54</v>
      </c>
      <c r="B19" s="83" t="s">
        <v>78</v>
      </c>
      <c r="C19" s="82" t="s">
        <v>37</v>
      </c>
      <c r="D19" s="67" t="s">
        <v>38</v>
      </c>
      <c r="E19" s="66">
        <v>10506.88</v>
      </c>
      <c r="F19" s="64">
        <v>10506.88</v>
      </c>
      <c r="G19" s="63">
        <v>10506.88</v>
      </c>
    </row>
    <row r="20" spans="1:7" x14ac:dyDescent="0.2">
      <c r="A20" s="18"/>
      <c r="B20" s="80"/>
      <c r="C20" s="79" t="s">
        <v>147</v>
      </c>
      <c r="D20" s="78"/>
      <c r="E20" s="77">
        <v>10506.88</v>
      </c>
      <c r="F20" s="75">
        <v>10506.88</v>
      </c>
      <c r="G20" s="74">
        <v>10506.88</v>
      </c>
    </row>
    <row r="21" spans="1:7" x14ac:dyDescent="0.2">
      <c r="A21" s="18"/>
      <c r="B21" s="73" t="s">
        <v>181</v>
      </c>
      <c r="C21" s="72"/>
      <c r="D21" s="72"/>
      <c r="E21" s="71">
        <v>10506.88</v>
      </c>
      <c r="F21" s="69">
        <v>10506.88</v>
      </c>
      <c r="G21" s="68">
        <v>10506.88</v>
      </c>
    </row>
    <row r="22" spans="1:7" x14ac:dyDescent="0.2">
      <c r="A22" s="18"/>
      <c r="B22" s="83" t="s">
        <v>91</v>
      </c>
      <c r="C22" s="82" t="s">
        <v>37</v>
      </c>
      <c r="D22" s="67" t="s">
        <v>91</v>
      </c>
      <c r="E22" s="66">
        <v>219023.97</v>
      </c>
      <c r="F22" s="64">
        <v>219023.97</v>
      </c>
      <c r="G22" s="63">
        <v>219023.97</v>
      </c>
    </row>
    <row r="23" spans="1:7" x14ac:dyDescent="0.2">
      <c r="A23" s="18"/>
      <c r="B23" s="80"/>
      <c r="C23" s="79" t="s">
        <v>147</v>
      </c>
      <c r="D23" s="78"/>
      <c r="E23" s="77">
        <v>219023.97</v>
      </c>
      <c r="F23" s="75">
        <v>219023.97</v>
      </c>
      <c r="G23" s="74">
        <v>219023.97</v>
      </c>
    </row>
    <row r="24" spans="1:7" x14ac:dyDescent="0.2">
      <c r="A24" s="18"/>
      <c r="B24" s="73" t="s">
        <v>184</v>
      </c>
      <c r="C24" s="72"/>
      <c r="D24" s="72"/>
      <c r="E24" s="71">
        <v>219023.97</v>
      </c>
      <c r="F24" s="69">
        <v>219023.97</v>
      </c>
      <c r="G24" s="68">
        <v>219023.97</v>
      </c>
    </row>
    <row r="25" spans="1:7" x14ac:dyDescent="0.2">
      <c r="A25" s="18"/>
      <c r="B25" s="83" t="s">
        <v>98</v>
      </c>
      <c r="C25" s="82" t="s">
        <v>37</v>
      </c>
      <c r="D25" s="67" t="s">
        <v>38</v>
      </c>
      <c r="E25" s="66">
        <v>9042.82</v>
      </c>
      <c r="F25" s="64">
        <v>9042.82</v>
      </c>
      <c r="G25" s="63">
        <v>9042.82</v>
      </c>
    </row>
    <row r="26" spans="1:7" x14ac:dyDescent="0.2">
      <c r="A26" s="18"/>
      <c r="B26" s="80"/>
      <c r="C26" s="79" t="s">
        <v>147</v>
      </c>
      <c r="D26" s="78"/>
      <c r="E26" s="77">
        <v>9042.82</v>
      </c>
      <c r="F26" s="75">
        <v>9042.82</v>
      </c>
      <c r="G26" s="74">
        <v>9042.82</v>
      </c>
    </row>
    <row r="27" spans="1:7" x14ac:dyDescent="0.2">
      <c r="A27" s="18"/>
      <c r="B27" s="73" t="s">
        <v>187</v>
      </c>
      <c r="C27" s="72"/>
      <c r="D27" s="72"/>
      <c r="E27" s="71">
        <v>9042.82</v>
      </c>
      <c r="F27" s="69">
        <v>9042.82</v>
      </c>
      <c r="G27" s="68">
        <v>9042.82</v>
      </c>
    </row>
    <row r="28" spans="1:7" x14ac:dyDescent="0.2">
      <c r="A28" s="135" t="s">
        <v>191</v>
      </c>
      <c r="B28" s="136"/>
      <c r="C28" s="136"/>
      <c r="D28" s="136"/>
      <c r="E28" s="138">
        <v>238573.67</v>
      </c>
      <c r="F28" s="140">
        <v>238573.67</v>
      </c>
      <c r="G28" s="152">
        <v>238573.67</v>
      </c>
    </row>
    <row r="29" spans="1:7" x14ac:dyDescent="0.2">
      <c r="A29" s="67"/>
      <c r="B29" s="67"/>
      <c r="C29" s="67"/>
      <c r="D29" s="67"/>
      <c r="E29" s="66"/>
      <c r="F29" s="64"/>
      <c r="G29" s="63"/>
    </row>
    <row r="30" spans="1:7" x14ac:dyDescent="0.2">
      <c r="A30" s="84" t="s">
        <v>15</v>
      </c>
      <c r="B30" s="83" t="s">
        <v>56</v>
      </c>
      <c r="C30" s="82" t="s">
        <v>57</v>
      </c>
      <c r="D30" s="67" t="s">
        <v>58</v>
      </c>
      <c r="E30" s="66">
        <v>4125.01</v>
      </c>
      <c r="F30" s="64">
        <v>4125.01</v>
      </c>
      <c r="G30" s="63">
        <v>4125.01</v>
      </c>
    </row>
    <row r="31" spans="1:7" x14ac:dyDescent="0.2">
      <c r="A31" s="18"/>
      <c r="B31" s="80"/>
      <c r="C31" s="79" t="s">
        <v>192</v>
      </c>
      <c r="D31" s="78"/>
      <c r="E31" s="77">
        <v>4125.01</v>
      </c>
      <c r="F31" s="75">
        <v>4125.01</v>
      </c>
      <c r="G31" s="74">
        <v>4125.01</v>
      </c>
    </row>
    <row r="32" spans="1:7" x14ac:dyDescent="0.2">
      <c r="A32" s="18"/>
      <c r="B32" s="73" t="s">
        <v>193</v>
      </c>
      <c r="C32" s="72"/>
      <c r="D32" s="72"/>
      <c r="E32" s="71">
        <v>4125.01</v>
      </c>
      <c r="F32" s="69">
        <v>4125.01</v>
      </c>
      <c r="G32" s="68">
        <v>4125.01</v>
      </c>
    </row>
    <row r="33" spans="1:7" x14ac:dyDescent="0.2">
      <c r="A33" s="18"/>
      <c r="B33" s="83" t="s">
        <v>14</v>
      </c>
      <c r="C33" s="82" t="s">
        <v>11</v>
      </c>
      <c r="D33" s="67" t="s">
        <v>64</v>
      </c>
      <c r="E33" s="66">
        <v>162929.97</v>
      </c>
      <c r="F33" s="64">
        <v>162929.97</v>
      </c>
      <c r="G33" s="63">
        <v>162929.97</v>
      </c>
    </row>
    <row r="34" spans="1:7" x14ac:dyDescent="0.2">
      <c r="A34" s="18"/>
      <c r="B34" s="80"/>
      <c r="C34" s="79" t="s">
        <v>18</v>
      </c>
      <c r="D34" s="78"/>
      <c r="E34" s="77">
        <v>162929.97</v>
      </c>
      <c r="F34" s="75">
        <v>162929.97</v>
      </c>
      <c r="G34" s="74">
        <v>162929.97</v>
      </c>
    </row>
    <row r="35" spans="1:7" x14ac:dyDescent="0.2">
      <c r="A35" s="18"/>
      <c r="B35" s="73" t="s">
        <v>20</v>
      </c>
      <c r="C35" s="72"/>
      <c r="D35" s="72"/>
      <c r="E35" s="71">
        <v>162929.97</v>
      </c>
      <c r="F35" s="69">
        <v>162929.97</v>
      </c>
      <c r="G35" s="68">
        <v>162929.97</v>
      </c>
    </row>
    <row r="36" spans="1:7" x14ac:dyDescent="0.2">
      <c r="A36" s="135" t="s">
        <v>22</v>
      </c>
      <c r="B36" s="136"/>
      <c r="C36" s="136"/>
      <c r="D36" s="136"/>
      <c r="E36" s="138">
        <v>167054.98000000001</v>
      </c>
      <c r="F36" s="140">
        <v>167054.98000000001</v>
      </c>
      <c r="G36" s="152">
        <v>167054.98000000001</v>
      </c>
    </row>
    <row r="37" spans="1:7" x14ac:dyDescent="0.2">
      <c r="A37" s="67"/>
      <c r="B37" s="67"/>
      <c r="C37" s="67"/>
      <c r="D37" s="67"/>
      <c r="E37" s="66"/>
      <c r="F37" s="64"/>
      <c r="G37" s="63"/>
    </row>
    <row r="38" spans="1:7" ht="25.5" x14ac:dyDescent="0.2">
      <c r="A38" s="157" t="s">
        <v>66</v>
      </c>
      <c r="B38" s="83" t="s">
        <v>67</v>
      </c>
      <c r="C38" s="82" t="s">
        <v>68</v>
      </c>
      <c r="D38" s="67" t="s">
        <v>70</v>
      </c>
      <c r="E38" s="66">
        <v>43266.8</v>
      </c>
      <c r="F38" s="64">
        <v>43266.8</v>
      </c>
      <c r="G38" s="63">
        <v>43266.8</v>
      </c>
    </row>
    <row r="39" spans="1:7" x14ac:dyDescent="0.2">
      <c r="A39" s="18"/>
      <c r="B39" s="80"/>
      <c r="C39" s="81"/>
      <c r="D39" s="6" t="s">
        <v>71</v>
      </c>
      <c r="E39" s="52">
        <v>220.9</v>
      </c>
      <c r="F39" s="11">
        <v>220.9</v>
      </c>
      <c r="G39" s="51">
        <v>220.9</v>
      </c>
    </row>
    <row r="40" spans="1:7" x14ac:dyDescent="0.2">
      <c r="A40" s="18"/>
      <c r="B40" s="80"/>
      <c r="C40" s="81"/>
      <c r="D40" s="6" t="s">
        <v>89</v>
      </c>
      <c r="E40" s="52">
        <v>5991.49</v>
      </c>
      <c r="F40" s="11">
        <v>5991.49</v>
      </c>
      <c r="G40" s="51">
        <v>5991.49</v>
      </c>
    </row>
    <row r="41" spans="1:7" x14ac:dyDescent="0.2">
      <c r="A41" s="18"/>
      <c r="B41" s="80"/>
      <c r="C41" s="79" t="s">
        <v>194</v>
      </c>
      <c r="D41" s="78"/>
      <c r="E41" s="77">
        <v>49479.19</v>
      </c>
      <c r="F41" s="75">
        <v>49479.19</v>
      </c>
      <c r="G41" s="74">
        <v>49479.19</v>
      </c>
    </row>
    <row r="42" spans="1:7" x14ac:dyDescent="0.2">
      <c r="A42" s="18"/>
      <c r="B42" s="73" t="s">
        <v>195</v>
      </c>
      <c r="C42" s="72"/>
      <c r="D42" s="72"/>
      <c r="E42" s="71">
        <v>49479.19</v>
      </c>
      <c r="F42" s="69">
        <v>49479.19</v>
      </c>
      <c r="G42" s="68">
        <v>49479.19</v>
      </c>
    </row>
    <row r="43" spans="1:7" x14ac:dyDescent="0.2">
      <c r="A43" s="135" t="s">
        <v>196</v>
      </c>
      <c r="B43" s="136"/>
      <c r="C43" s="136"/>
      <c r="D43" s="136"/>
      <c r="E43" s="138">
        <v>49479.19</v>
      </c>
      <c r="F43" s="140">
        <v>49479.19</v>
      </c>
      <c r="G43" s="152">
        <v>49479.19</v>
      </c>
    </row>
    <row r="44" spans="1:7" ht="13.5" thickBot="1" x14ac:dyDescent="0.25">
      <c r="A44" s="67"/>
      <c r="B44" s="67"/>
      <c r="C44" s="67"/>
      <c r="D44" s="67"/>
      <c r="E44" s="66"/>
      <c r="F44" s="64"/>
      <c r="G44" s="63"/>
    </row>
    <row r="45" spans="1:7" ht="13.5" thickBot="1" x14ac:dyDescent="0.25">
      <c r="A45" s="142" t="s">
        <v>17</v>
      </c>
      <c r="B45" s="143"/>
      <c r="C45" s="143"/>
      <c r="D45" s="143"/>
      <c r="E45" s="144">
        <v>841535.36</v>
      </c>
      <c r="F45" s="146">
        <v>841535.36</v>
      </c>
      <c r="G45" s="153">
        <v>841535.36</v>
      </c>
    </row>
    <row r="50" spans="18:19" x14ac:dyDescent="0.2">
      <c r="R50" s="6"/>
      <c r="S50" s="6"/>
    </row>
    <row r="51" spans="18:19" x14ac:dyDescent="0.2">
      <c r="R51" s="6"/>
      <c r="S51" s="6"/>
    </row>
    <row r="52" spans="18:19" x14ac:dyDescent="0.2">
      <c r="R52" s="6"/>
      <c r="S52" s="6"/>
    </row>
    <row r="53" spans="18:19" x14ac:dyDescent="0.2">
      <c r="R53" s="6"/>
      <c r="S53" s="6"/>
    </row>
  </sheetData>
  <pageMargins left="0.7" right="0.7" top="0.75" bottom="0.75" header="0.3" footer="0.3"/>
  <pageSetup scale="7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C16" sqref="C16"/>
    </sheetView>
  </sheetViews>
  <sheetFormatPr defaultRowHeight="12.75" x14ac:dyDescent="0.2"/>
  <cols>
    <col min="1" max="1" width="16.42578125" customWidth="1"/>
    <col min="2" max="2" width="40.7109375" customWidth="1"/>
    <col min="3" max="3" width="17.5703125" customWidth="1"/>
    <col min="4" max="4" width="34.28515625" customWidth="1"/>
    <col min="5" max="5" width="10.28515625" bestFit="1" customWidth="1"/>
    <col min="6" max="6" width="9.5703125" bestFit="1" customWidth="1"/>
    <col min="7" max="7" width="11.28515625" bestFit="1" customWidth="1"/>
    <col min="8" max="15" width="9.5703125" bestFit="1" customWidth="1"/>
    <col min="16" max="16" width="8.5703125" bestFit="1" customWidth="1"/>
    <col min="17" max="17" width="11.28515625" bestFit="1" customWidth="1"/>
    <col min="18" max="18" width="12.42578125" bestFit="1" customWidth="1"/>
  </cols>
  <sheetData>
    <row r="1" spans="1:19" x14ac:dyDescent="0.2">
      <c r="A1" s="1" t="s">
        <v>397</v>
      </c>
      <c r="B1" s="1" t="s">
        <v>396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395</v>
      </c>
      <c r="B2" t="s">
        <v>394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59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</row>
    <row r="8" spans="1:19" x14ac:dyDescent="0.2">
      <c r="A8" s="84" t="s">
        <v>9</v>
      </c>
      <c r="B8" s="83" t="s">
        <v>39</v>
      </c>
      <c r="C8" s="82" t="s">
        <v>11</v>
      </c>
      <c r="D8" s="67" t="s">
        <v>12</v>
      </c>
      <c r="E8" s="66"/>
      <c r="F8" s="65"/>
      <c r="G8" s="65"/>
      <c r="H8" s="65">
        <v>406.94</v>
      </c>
      <c r="I8" s="65"/>
      <c r="J8" s="65"/>
      <c r="K8" s="65">
        <v>593.76</v>
      </c>
      <c r="L8" s="65"/>
      <c r="M8" s="65">
        <v>266.14999999999998</v>
      </c>
      <c r="N8" s="65"/>
      <c r="O8" s="65"/>
      <c r="P8" s="65"/>
      <c r="Q8" s="64">
        <v>1266.8499999999999</v>
      </c>
      <c r="R8" s="63">
        <v>1266.8499999999999</v>
      </c>
    </row>
    <row r="9" spans="1:19" x14ac:dyDescent="0.2">
      <c r="A9" s="18"/>
      <c r="B9" s="80"/>
      <c r="C9" s="79" t="s">
        <v>18</v>
      </c>
      <c r="D9" s="78"/>
      <c r="E9" s="77"/>
      <c r="F9" s="76"/>
      <c r="G9" s="76"/>
      <c r="H9" s="76">
        <v>406.94</v>
      </c>
      <c r="I9" s="76"/>
      <c r="J9" s="76"/>
      <c r="K9" s="76">
        <v>593.76</v>
      </c>
      <c r="L9" s="76"/>
      <c r="M9" s="76">
        <v>266.14999999999998</v>
      </c>
      <c r="N9" s="76"/>
      <c r="O9" s="76"/>
      <c r="P9" s="76"/>
      <c r="Q9" s="75">
        <v>1266.8499999999999</v>
      </c>
      <c r="R9" s="74">
        <v>1266.8499999999999</v>
      </c>
    </row>
    <row r="10" spans="1:19" x14ac:dyDescent="0.2">
      <c r="A10" s="18"/>
      <c r="B10" s="73" t="s">
        <v>150</v>
      </c>
      <c r="C10" s="72"/>
      <c r="D10" s="72"/>
      <c r="E10" s="71"/>
      <c r="F10" s="70"/>
      <c r="G10" s="70"/>
      <c r="H10" s="70">
        <v>406.94</v>
      </c>
      <c r="I10" s="70"/>
      <c r="J10" s="70"/>
      <c r="K10" s="70">
        <v>593.76</v>
      </c>
      <c r="L10" s="70"/>
      <c r="M10" s="70">
        <v>266.14999999999998</v>
      </c>
      <c r="N10" s="70"/>
      <c r="O10" s="70"/>
      <c r="P10" s="70"/>
      <c r="Q10" s="69">
        <v>1266.8499999999999</v>
      </c>
      <c r="R10" s="68">
        <v>1266.8499999999999</v>
      </c>
    </row>
    <row r="11" spans="1:19" x14ac:dyDescent="0.2">
      <c r="A11" s="18"/>
      <c r="B11" s="83" t="s">
        <v>41</v>
      </c>
      <c r="C11" s="82" t="s">
        <v>37</v>
      </c>
      <c r="D11" s="67" t="s">
        <v>393</v>
      </c>
      <c r="E11" s="66"/>
      <c r="F11" s="65"/>
      <c r="G11" s="65"/>
      <c r="H11" s="65"/>
      <c r="I11" s="65"/>
      <c r="J11" s="65"/>
      <c r="K11" s="65"/>
      <c r="L11" s="65">
        <v>52948.12</v>
      </c>
      <c r="M11" s="65"/>
      <c r="N11" s="65"/>
      <c r="O11" s="65"/>
      <c r="P11" s="65"/>
      <c r="Q11" s="64">
        <v>52948.12</v>
      </c>
      <c r="R11" s="63">
        <v>52948.12</v>
      </c>
    </row>
    <row r="12" spans="1:19" x14ac:dyDescent="0.2">
      <c r="A12" s="18"/>
      <c r="B12" s="80"/>
      <c r="C12" s="81"/>
      <c r="D12" s="6" t="s">
        <v>38</v>
      </c>
      <c r="E12" s="52">
        <v>12846.96</v>
      </c>
      <c r="F12" s="53">
        <v>19475.77</v>
      </c>
      <c r="G12" s="53">
        <v>20875.25</v>
      </c>
      <c r="H12" s="53">
        <v>32220.95</v>
      </c>
      <c r="I12" s="53"/>
      <c r="J12" s="53"/>
      <c r="K12" s="53"/>
      <c r="L12" s="53"/>
      <c r="M12" s="53"/>
      <c r="N12" s="53"/>
      <c r="O12" s="53"/>
      <c r="P12" s="53"/>
      <c r="Q12" s="11">
        <v>85418.93</v>
      </c>
      <c r="R12" s="51">
        <v>85418.93</v>
      </c>
    </row>
    <row r="13" spans="1:19" x14ac:dyDescent="0.2">
      <c r="A13" s="18"/>
      <c r="B13" s="80"/>
      <c r="C13" s="81"/>
      <c r="D13" s="6" t="s">
        <v>41</v>
      </c>
      <c r="E13" s="52"/>
      <c r="F13" s="53"/>
      <c r="G13" s="53">
        <v>1110108.46</v>
      </c>
      <c r="H13" s="53"/>
      <c r="I13" s="53"/>
      <c r="J13" s="53"/>
      <c r="K13" s="53"/>
      <c r="L13" s="53"/>
      <c r="M13" s="53"/>
      <c r="N13" s="53"/>
      <c r="O13" s="53"/>
      <c r="P13" s="53"/>
      <c r="Q13" s="11">
        <v>1110108.46</v>
      </c>
      <c r="R13" s="51">
        <v>1110108.46</v>
      </c>
    </row>
    <row r="14" spans="1:19" x14ac:dyDescent="0.2">
      <c r="A14" s="18"/>
      <c r="B14" s="80"/>
      <c r="C14" s="79" t="s">
        <v>147</v>
      </c>
      <c r="D14" s="78"/>
      <c r="E14" s="77">
        <v>12846.96</v>
      </c>
      <c r="F14" s="76">
        <v>19475.77</v>
      </c>
      <c r="G14" s="76">
        <v>1130983.71</v>
      </c>
      <c r="H14" s="76">
        <v>32220.95</v>
      </c>
      <c r="I14" s="76"/>
      <c r="J14" s="76"/>
      <c r="K14" s="76"/>
      <c r="L14" s="76">
        <v>52948.12</v>
      </c>
      <c r="M14" s="76"/>
      <c r="N14" s="76"/>
      <c r="O14" s="76"/>
      <c r="P14" s="76"/>
      <c r="Q14" s="75">
        <v>1248475.51</v>
      </c>
      <c r="R14" s="74">
        <v>1248475.51</v>
      </c>
    </row>
    <row r="15" spans="1:19" x14ac:dyDescent="0.2">
      <c r="A15" s="18"/>
      <c r="B15" s="73" t="s">
        <v>151</v>
      </c>
      <c r="C15" s="72"/>
      <c r="D15" s="72"/>
      <c r="E15" s="71">
        <v>12846.96</v>
      </c>
      <c r="F15" s="70">
        <v>19475.77</v>
      </c>
      <c r="G15" s="70">
        <v>1130983.71</v>
      </c>
      <c r="H15" s="70">
        <v>32220.95</v>
      </c>
      <c r="I15" s="70"/>
      <c r="J15" s="70"/>
      <c r="K15" s="70"/>
      <c r="L15" s="70">
        <v>52948.12</v>
      </c>
      <c r="M15" s="70"/>
      <c r="N15" s="70"/>
      <c r="O15" s="70"/>
      <c r="P15" s="70"/>
      <c r="Q15" s="69">
        <v>1248475.51</v>
      </c>
      <c r="R15" s="68">
        <v>1248475.51</v>
      </c>
    </row>
    <row r="16" spans="1:19" x14ac:dyDescent="0.2">
      <c r="A16" s="18"/>
      <c r="B16" s="83" t="s">
        <v>301</v>
      </c>
      <c r="C16" s="82" t="s">
        <v>11</v>
      </c>
      <c r="D16" s="67" t="s">
        <v>12</v>
      </c>
      <c r="E16" s="66">
        <v>809.28</v>
      </c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4">
        <v>809.28</v>
      </c>
      <c r="R16" s="63">
        <v>809.28</v>
      </c>
    </row>
    <row r="17" spans="1:18" x14ac:dyDescent="0.2">
      <c r="A17" s="18"/>
      <c r="B17" s="80"/>
      <c r="C17" s="79" t="s">
        <v>18</v>
      </c>
      <c r="D17" s="78"/>
      <c r="E17" s="77">
        <v>809.28</v>
      </c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5">
        <v>809.28</v>
      </c>
      <c r="R17" s="74">
        <v>809.28</v>
      </c>
    </row>
    <row r="18" spans="1:18" x14ac:dyDescent="0.2">
      <c r="A18" s="18"/>
      <c r="B18" s="73" t="s">
        <v>300</v>
      </c>
      <c r="C18" s="72"/>
      <c r="D18" s="72"/>
      <c r="E18" s="71">
        <v>809.28</v>
      </c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69">
        <v>809.28</v>
      </c>
      <c r="R18" s="68">
        <v>809.28</v>
      </c>
    </row>
    <row r="19" spans="1:18" x14ac:dyDescent="0.2">
      <c r="A19" s="18"/>
      <c r="B19" s="83" t="s">
        <v>14</v>
      </c>
      <c r="C19" s="82" t="s">
        <v>11</v>
      </c>
      <c r="D19" s="67" t="s">
        <v>12</v>
      </c>
      <c r="E19" s="66">
        <v>175.45999999999998</v>
      </c>
      <c r="F19" s="65">
        <v>-206.13</v>
      </c>
      <c r="G19" s="65"/>
      <c r="H19" s="65">
        <v>15.02</v>
      </c>
      <c r="I19" s="65">
        <v>-15.02</v>
      </c>
      <c r="J19" s="65"/>
      <c r="K19" s="65"/>
      <c r="L19" s="65"/>
      <c r="M19" s="65"/>
      <c r="N19" s="65"/>
      <c r="O19" s="65"/>
      <c r="P19" s="65">
        <v>4131.6499999999996</v>
      </c>
      <c r="Q19" s="64">
        <v>4100.9799999999996</v>
      </c>
      <c r="R19" s="63">
        <v>4100.9799999999996</v>
      </c>
    </row>
    <row r="20" spans="1:18" x14ac:dyDescent="0.2">
      <c r="A20" s="18"/>
      <c r="B20" s="80"/>
      <c r="C20" s="79" t="s">
        <v>18</v>
      </c>
      <c r="D20" s="78"/>
      <c r="E20" s="77">
        <v>175.45999999999998</v>
      </c>
      <c r="F20" s="76">
        <v>-206.13</v>
      </c>
      <c r="G20" s="76"/>
      <c r="H20" s="76">
        <v>15.02</v>
      </c>
      <c r="I20" s="76">
        <v>-15.02</v>
      </c>
      <c r="J20" s="76"/>
      <c r="K20" s="76"/>
      <c r="L20" s="76"/>
      <c r="M20" s="76"/>
      <c r="N20" s="76"/>
      <c r="O20" s="76"/>
      <c r="P20" s="76">
        <v>4131.6499999999996</v>
      </c>
      <c r="Q20" s="75">
        <v>4100.9799999999996</v>
      </c>
      <c r="R20" s="74">
        <v>4100.9799999999996</v>
      </c>
    </row>
    <row r="21" spans="1:18" x14ac:dyDescent="0.2">
      <c r="A21" s="18"/>
      <c r="B21" s="73" t="s">
        <v>20</v>
      </c>
      <c r="C21" s="72"/>
      <c r="D21" s="72"/>
      <c r="E21" s="71">
        <v>175.45999999999998</v>
      </c>
      <c r="F21" s="70">
        <v>-206.13</v>
      </c>
      <c r="G21" s="70"/>
      <c r="H21" s="70">
        <v>15.02</v>
      </c>
      <c r="I21" s="70">
        <v>-15.02</v>
      </c>
      <c r="J21" s="70"/>
      <c r="K21" s="70"/>
      <c r="L21" s="70"/>
      <c r="M21" s="70"/>
      <c r="N21" s="70"/>
      <c r="O21" s="70"/>
      <c r="P21" s="70">
        <v>4131.6499999999996</v>
      </c>
      <c r="Q21" s="69">
        <v>4100.9799999999996</v>
      </c>
      <c r="R21" s="68">
        <v>4100.9799999999996</v>
      </c>
    </row>
    <row r="22" spans="1:18" x14ac:dyDescent="0.2">
      <c r="A22" s="18"/>
      <c r="B22" s="83" t="s">
        <v>42</v>
      </c>
      <c r="C22" s="82" t="s">
        <v>42</v>
      </c>
      <c r="D22" s="67" t="s">
        <v>42</v>
      </c>
      <c r="E22" s="66"/>
      <c r="F22" s="65">
        <v>9161.2099999999991</v>
      </c>
      <c r="G22" s="65">
        <v>6112.24</v>
      </c>
      <c r="H22" s="65"/>
      <c r="I22" s="65">
        <v>14820.32</v>
      </c>
      <c r="J22" s="65"/>
      <c r="K22" s="65">
        <v>8060.42</v>
      </c>
      <c r="L22" s="65"/>
      <c r="M22" s="65">
        <v>4724.84</v>
      </c>
      <c r="N22" s="65">
        <v>17714.5</v>
      </c>
      <c r="O22" s="65"/>
      <c r="P22" s="65"/>
      <c r="Q22" s="64">
        <v>60593.53</v>
      </c>
      <c r="R22" s="63">
        <v>60593.53</v>
      </c>
    </row>
    <row r="23" spans="1:18" x14ac:dyDescent="0.2">
      <c r="A23" s="18"/>
      <c r="B23" s="80"/>
      <c r="C23" s="79" t="s">
        <v>154</v>
      </c>
      <c r="D23" s="78"/>
      <c r="E23" s="77"/>
      <c r="F23" s="76">
        <v>9161.2099999999991</v>
      </c>
      <c r="G23" s="76">
        <v>6112.24</v>
      </c>
      <c r="H23" s="76"/>
      <c r="I23" s="76">
        <v>14820.32</v>
      </c>
      <c r="J23" s="76"/>
      <c r="K23" s="76">
        <v>8060.42</v>
      </c>
      <c r="L23" s="76"/>
      <c r="M23" s="76">
        <v>4724.84</v>
      </c>
      <c r="N23" s="76">
        <v>17714.5</v>
      </c>
      <c r="O23" s="76"/>
      <c r="P23" s="76"/>
      <c r="Q23" s="75">
        <v>60593.53</v>
      </c>
      <c r="R23" s="74">
        <v>60593.53</v>
      </c>
    </row>
    <row r="24" spans="1:18" x14ac:dyDescent="0.2">
      <c r="A24" s="18"/>
      <c r="B24" s="73" t="s">
        <v>154</v>
      </c>
      <c r="C24" s="72"/>
      <c r="D24" s="72"/>
      <c r="E24" s="71"/>
      <c r="F24" s="70">
        <v>9161.2099999999991</v>
      </c>
      <c r="G24" s="70">
        <v>6112.24</v>
      </c>
      <c r="H24" s="70"/>
      <c r="I24" s="70">
        <v>14820.32</v>
      </c>
      <c r="J24" s="70"/>
      <c r="K24" s="70">
        <v>8060.42</v>
      </c>
      <c r="L24" s="70"/>
      <c r="M24" s="70">
        <v>4724.84</v>
      </c>
      <c r="N24" s="70">
        <v>17714.5</v>
      </c>
      <c r="O24" s="70"/>
      <c r="P24" s="70"/>
      <c r="Q24" s="69">
        <v>60593.53</v>
      </c>
      <c r="R24" s="68">
        <v>60593.53</v>
      </c>
    </row>
    <row r="25" spans="1:18" x14ac:dyDescent="0.2">
      <c r="A25" s="18"/>
      <c r="B25" s="83" t="s">
        <v>392</v>
      </c>
      <c r="C25" s="82" t="s">
        <v>37</v>
      </c>
      <c r="D25" s="67" t="s">
        <v>38</v>
      </c>
      <c r="E25" s="66"/>
      <c r="F25" s="65"/>
      <c r="G25" s="65">
        <v>23434.86</v>
      </c>
      <c r="H25" s="65"/>
      <c r="I25" s="65"/>
      <c r="J25" s="65"/>
      <c r="K25" s="65"/>
      <c r="L25" s="65"/>
      <c r="M25" s="65"/>
      <c r="N25" s="65"/>
      <c r="O25" s="65"/>
      <c r="P25" s="65"/>
      <c r="Q25" s="64">
        <v>23434.86</v>
      </c>
      <c r="R25" s="63">
        <v>23434.86</v>
      </c>
    </row>
    <row r="26" spans="1:18" x14ac:dyDescent="0.2">
      <c r="A26" s="18"/>
      <c r="B26" s="80"/>
      <c r="C26" s="79" t="s">
        <v>147</v>
      </c>
      <c r="D26" s="78"/>
      <c r="E26" s="77"/>
      <c r="F26" s="76"/>
      <c r="G26" s="76">
        <v>23434.86</v>
      </c>
      <c r="H26" s="76"/>
      <c r="I26" s="76"/>
      <c r="J26" s="76"/>
      <c r="K26" s="76"/>
      <c r="L26" s="76"/>
      <c r="M26" s="76"/>
      <c r="N26" s="76"/>
      <c r="O26" s="76"/>
      <c r="P26" s="76"/>
      <c r="Q26" s="75">
        <v>23434.86</v>
      </c>
      <c r="R26" s="74">
        <v>23434.86</v>
      </c>
    </row>
    <row r="27" spans="1:18" x14ac:dyDescent="0.2">
      <c r="A27" s="18"/>
      <c r="B27" s="73" t="s">
        <v>391</v>
      </c>
      <c r="C27" s="72"/>
      <c r="D27" s="72"/>
      <c r="E27" s="71"/>
      <c r="F27" s="70"/>
      <c r="G27" s="70">
        <v>23434.86</v>
      </c>
      <c r="H27" s="70"/>
      <c r="I27" s="70"/>
      <c r="J27" s="70"/>
      <c r="K27" s="70"/>
      <c r="L27" s="70"/>
      <c r="M27" s="70"/>
      <c r="N27" s="70"/>
      <c r="O27" s="70"/>
      <c r="P27" s="70"/>
      <c r="Q27" s="69">
        <v>23434.86</v>
      </c>
      <c r="R27" s="68">
        <v>23434.86</v>
      </c>
    </row>
    <row r="28" spans="1:18" x14ac:dyDescent="0.2">
      <c r="A28" s="18"/>
      <c r="B28" s="83" t="s">
        <v>273</v>
      </c>
      <c r="C28" s="82" t="s">
        <v>37</v>
      </c>
      <c r="D28" s="67" t="s">
        <v>38</v>
      </c>
      <c r="E28" s="66"/>
      <c r="F28" s="65"/>
      <c r="G28" s="65">
        <v>25739.25</v>
      </c>
      <c r="H28" s="65"/>
      <c r="I28" s="65"/>
      <c r="J28" s="65"/>
      <c r="K28" s="65"/>
      <c r="L28" s="65"/>
      <c r="M28" s="65"/>
      <c r="N28" s="65"/>
      <c r="O28" s="65"/>
      <c r="P28" s="65"/>
      <c r="Q28" s="64">
        <v>25739.25</v>
      </c>
      <c r="R28" s="63">
        <v>25739.25</v>
      </c>
    </row>
    <row r="29" spans="1:18" x14ac:dyDescent="0.2">
      <c r="A29" s="18"/>
      <c r="B29" s="80"/>
      <c r="C29" s="79" t="s">
        <v>147</v>
      </c>
      <c r="D29" s="78"/>
      <c r="E29" s="77"/>
      <c r="F29" s="76"/>
      <c r="G29" s="76">
        <v>25739.25</v>
      </c>
      <c r="H29" s="76"/>
      <c r="I29" s="76"/>
      <c r="J29" s="76"/>
      <c r="K29" s="76"/>
      <c r="L29" s="76"/>
      <c r="M29" s="76"/>
      <c r="N29" s="76"/>
      <c r="O29" s="76"/>
      <c r="P29" s="76"/>
      <c r="Q29" s="75">
        <v>25739.25</v>
      </c>
      <c r="R29" s="74">
        <v>25739.25</v>
      </c>
    </row>
    <row r="30" spans="1:18" x14ac:dyDescent="0.2">
      <c r="A30" s="18"/>
      <c r="B30" s="73" t="s">
        <v>272</v>
      </c>
      <c r="C30" s="72"/>
      <c r="D30" s="72"/>
      <c r="E30" s="71"/>
      <c r="F30" s="70"/>
      <c r="G30" s="70">
        <v>25739.25</v>
      </c>
      <c r="H30" s="70"/>
      <c r="I30" s="70"/>
      <c r="J30" s="70"/>
      <c r="K30" s="70"/>
      <c r="L30" s="70"/>
      <c r="M30" s="70"/>
      <c r="N30" s="70"/>
      <c r="O30" s="70"/>
      <c r="P30" s="70"/>
      <c r="Q30" s="69">
        <v>25739.25</v>
      </c>
      <c r="R30" s="68">
        <v>25739.25</v>
      </c>
    </row>
    <row r="31" spans="1:18" x14ac:dyDescent="0.2">
      <c r="A31" s="135" t="s">
        <v>21</v>
      </c>
      <c r="B31" s="136"/>
      <c r="C31" s="136"/>
      <c r="D31" s="136"/>
      <c r="E31" s="138">
        <v>13831.699999999999</v>
      </c>
      <c r="F31" s="139">
        <v>28430.85</v>
      </c>
      <c r="G31" s="139">
        <v>1186270.06</v>
      </c>
      <c r="H31" s="139">
        <v>32642.91</v>
      </c>
      <c r="I31" s="139">
        <v>14805.3</v>
      </c>
      <c r="J31" s="139"/>
      <c r="K31" s="139">
        <v>8654.18</v>
      </c>
      <c r="L31" s="139">
        <v>52948.12</v>
      </c>
      <c r="M31" s="139">
        <v>4990.99</v>
      </c>
      <c r="N31" s="139">
        <v>17714.5</v>
      </c>
      <c r="O31" s="139"/>
      <c r="P31" s="139">
        <v>4131.6499999999996</v>
      </c>
      <c r="Q31" s="140">
        <v>1364420.26</v>
      </c>
      <c r="R31" s="152">
        <v>1364420.26</v>
      </c>
    </row>
    <row r="32" spans="1:18" x14ac:dyDescent="0.2">
      <c r="A32" s="67"/>
      <c r="B32" s="67"/>
      <c r="C32" s="67"/>
      <c r="D32" s="67"/>
      <c r="E32" s="66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4"/>
      <c r="R32" s="63"/>
    </row>
    <row r="33" spans="1:18" x14ac:dyDescent="0.2">
      <c r="A33" s="84" t="s">
        <v>45</v>
      </c>
      <c r="B33" s="83" t="s">
        <v>14</v>
      </c>
      <c r="C33" s="82" t="s">
        <v>11</v>
      </c>
      <c r="D33" s="67" t="s">
        <v>12</v>
      </c>
      <c r="E33" s="66">
        <v>-6038.34</v>
      </c>
      <c r="F33" s="65"/>
      <c r="G33" s="65"/>
      <c r="H33" s="65"/>
      <c r="I33" s="65"/>
      <c r="J33" s="65"/>
      <c r="K33" s="65">
        <v>-2.25</v>
      </c>
      <c r="L33" s="65"/>
      <c r="M33" s="65"/>
      <c r="N33" s="65"/>
      <c r="O33" s="65"/>
      <c r="P33" s="65"/>
      <c r="Q33" s="64">
        <v>-6040.59</v>
      </c>
      <c r="R33" s="63">
        <v>-6040.59</v>
      </c>
    </row>
    <row r="34" spans="1:18" x14ac:dyDescent="0.2">
      <c r="A34" s="18"/>
      <c r="B34" s="80"/>
      <c r="C34" s="79" t="s">
        <v>18</v>
      </c>
      <c r="D34" s="78"/>
      <c r="E34" s="77">
        <v>-6038.34</v>
      </c>
      <c r="F34" s="76"/>
      <c r="G34" s="76"/>
      <c r="H34" s="76"/>
      <c r="I34" s="76"/>
      <c r="J34" s="76"/>
      <c r="K34" s="76">
        <v>-2.25</v>
      </c>
      <c r="L34" s="76"/>
      <c r="M34" s="76"/>
      <c r="N34" s="76"/>
      <c r="O34" s="76"/>
      <c r="P34" s="76"/>
      <c r="Q34" s="75">
        <v>-6040.59</v>
      </c>
      <c r="R34" s="74">
        <v>-6040.59</v>
      </c>
    </row>
    <row r="35" spans="1:18" x14ac:dyDescent="0.2">
      <c r="A35" s="18"/>
      <c r="B35" s="73" t="s">
        <v>20</v>
      </c>
      <c r="C35" s="72"/>
      <c r="D35" s="72"/>
      <c r="E35" s="71">
        <v>-6038.34</v>
      </c>
      <c r="F35" s="70"/>
      <c r="G35" s="70"/>
      <c r="H35" s="70"/>
      <c r="I35" s="70"/>
      <c r="J35" s="70"/>
      <c r="K35" s="70">
        <v>-2.25</v>
      </c>
      <c r="L35" s="70"/>
      <c r="M35" s="70"/>
      <c r="N35" s="70"/>
      <c r="O35" s="70"/>
      <c r="P35" s="70"/>
      <c r="Q35" s="69">
        <v>-6040.59</v>
      </c>
      <c r="R35" s="68">
        <v>-6040.59</v>
      </c>
    </row>
    <row r="36" spans="1:18" x14ac:dyDescent="0.2">
      <c r="A36" s="18"/>
      <c r="B36" s="83" t="s">
        <v>35</v>
      </c>
      <c r="C36" s="82" t="s">
        <v>47</v>
      </c>
      <c r="D36" s="67" t="s">
        <v>35</v>
      </c>
      <c r="E36" s="66">
        <v>-9484.16</v>
      </c>
      <c r="F36" s="65"/>
      <c r="G36" s="65"/>
      <c r="H36" s="65"/>
      <c r="I36" s="65"/>
      <c r="J36" s="65"/>
      <c r="K36" s="65">
        <v>-9.73</v>
      </c>
      <c r="L36" s="65"/>
      <c r="M36" s="65"/>
      <c r="N36" s="65"/>
      <c r="O36" s="65"/>
      <c r="P36" s="65"/>
      <c r="Q36" s="64">
        <v>-9493.89</v>
      </c>
      <c r="R36" s="63">
        <v>-9493.89</v>
      </c>
    </row>
    <row r="37" spans="1:18" x14ac:dyDescent="0.2">
      <c r="A37" s="18"/>
      <c r="B37" s="80"/>
      <c r="C37" s="79" t="s">
        <v>166</v>
      </c>
      <c r="D37" s="78"/>
      <c r="E37" s="77">
        <v>-9484.16</v>
      </c>
      <c r="F37" s="76"/>
      <c r="G37" s="76"/>
      <c r="H37" s="76"/>
      <c r="I37" s="76"/>
      <c r="J37" s="76"/>
      <c r="K37" s="76">
        <v>-9.73</v>
      </c>
      <c r="L37" s="76"/>
      <c r="M37" s="76"/>
      <c r="N37" s="76"/>
      <c r="O37" s="76"/>
      <c r="P37" s="76"/>
      <c r="Q37" s="75">
        <v>-9493.89</v>
      </c>
      <c r="R37" s="74">
        <v>-9493.89</v>
      </c>
    </row>
    <row r="38" spans="1:18" x14ac:dyDescent="0.2">
      <c r="A38" s="18"/>
      <c r="B38" s="73" t="s">
        <v>145</v>
      </c>
      <c r="C38" s="72"/>
      <c r="D38" s="72"/>
      <c r="E38" s="71">
        <v>-9484.16</v>
      </c>
      <c r="F38" s="70"/>
      <c r="G38" s="70"/>
      <c r="H38" s="70"/>
      <c r="I38" s="70"/>
      <c r="J38" s="70"/>
      <c r="K38" s="70">
        <v>-9.73</v>
      </c>
      <c r="L38" s="70"/>
      <c r="M38" s="70"/>
      <c r="N38" s="70"/>
      <c r="O38" s="70"/>
      <c r="P38" s="70"/>
      <c r="Q38" s="69">
        <v>-9493.89</v>
      </c>
      <c r="R38" s="68">
        <v>-9493.89</v>
      </c>
    </row>
    <row r="39" spans="1:18" x14ac:dyDescent="0.2">
      <c r="A39" s="18"/>
      <c r="B39" s="83" t="s">
        <v>113</v>
      </c>
      <c r="C39" s="82" t="s">
        <v>49</v>
      </c>
      <c r="D39" s="67" t="s">
        <v>53</v>
      </c>
      <c r="E39" s="66"/>
      <c r="F39" s="65"/>
      <c r="G39" s="65"/>
      <c r="H39" s="65"/>
      <c r="I39" s="65"/>
      <c r="J39" s="65"/>
      <c r="K39" s="65">
        <v>-25.3</v>
      </c>
      <c r="L39" s="65"/>
      <c r="M39" s="65"/>
      <c r="N39" s="65"/>
      <c r="O39" s="65"/>
      <c r="P39" s="65"/>
      <c r="Q39" s="64">
        <v>-25.3</v>
      </c>
      <c r="R39" s="63">
        <v>-25.3</v>
      </c>
    </row>
    <row r="40" spans="1:18" x14ac:dyDescent="0.2">
      <c r="A40" s="18"/>
      <c r="B40" s="80"/>
      <c r="C40" s="79" t="s">
        <v>159</v>
      </c>
      <c r="D40" s="78"/>
      <c r="E40" s="77"/>
      <c r="F40" s="76"/>
      <c r="G40" s="76"/>
      <c r="H40" s="76"/>
      <c r="I40" s="76"/>
      <c r="J40" s="76"/>
      <c r="K40" s="76">
        <v>-25.3</v>
      </c>
      <c r="L40" s="76"/>
      <c r="M40" s="76"/>
      <c r="N40" s="76"/>
      <c r="O40" s="76"/>
      <c r="P40" s="76"/>
      <c r="Q40" s="75">
        <v>-25.3</v>
      </c>
      <c r="R40" s="74">
        <v>-25.3</v>
      </c>
    </row>
    <row r="41" spans="1:18" x14ac:dyDescent="0.2">
      <c r="A41" s="18"/>
      <c r="B41" s="73" t="s">
        <v>172</v>
      </c>
      <c r="C41" s="72"/>
      <c r="D41" s="72"/>
      <c r="E41" s="71"/>
      <c r="F41" s="70"/>
      <c r="G41" s="70"/>
      <c r="H41" s="70"/>
      <c r="I41" s="70"/>
      <c r="J41" s="70"/>
      <c r="K41" s="70">
        <v>-25.3</v>
      </c>
      <c r="L41" s="70"/>
      <c r="M41" s="70"/>
      <c r="N41" s="70"/>
      <c r="O41" s="70"/>
      <c r="P41" s="70"/>
      <c r="Q41" s="69">
        <v>-25.3</v>
      </c>
      <c r="R41" s="68">
        <v>-25.3</v>
      </c>
    </row>
    <row r="42" spans="1:18" x14ac:dyDescent="0.2">
      <c r="A42" s="18"/>
      <c r="B42" s="83" t="s">
        <v>114</v>
      </c>
      <c r="C42" s="82" t="s">
        <v>49</v>
      </c>
      <c r="D42" s="67" t="s">
        <v>53</v>
      </c>
      <c r="E42" s="66">
        <v>-100080</v>
      </c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4">
        <v>-100080</v>
      </c>
      <c r="R42" s="63">
        <v>-100080</v>
      </c>
    </row>
    <row r="43" spans="1:18" x14ac:dyDescent="0.2">
      <c r="A43" s="18"/>
      <c r="B43" s="80"/>
      <c r="C43" s="79" t="s">
        <v>159</v>
      </c>
      <c r="D43" s="78"/>
      <c r="E43" s="77">
        <v>-100080</v>
      </c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5">
        <v>-100080</v>
      </c>
      <c r="R43" s="74">
        <v>-100080</v>
      </c>
    </row>
    <row r="44" spans="1:18" x14ac:dyDescent="0.2">
      <c r="A44" s="18"/>
      <c r="B44" s="73" t="s">
        <v>179</v>
      </c>
      <c r="C44" s="72"/>
      <c r="D44" s="72"/>
      <c r="E44" s="71">
        <v>-100080</v>
      </c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69">
        <v>-100080</v>
      </c>
      <c r="R44" s="68">
        <v>-100080</v>
      </c>
    </row>
    <row r="45" spans="1:18" x14ac:dyDescent="0.2">
      <c r="A45" s="135" t="s">
        <v>180</v>
      </c>
      <c r="B45" s="136"/>
      <c r="C45" s="136"/>
      <c r="D45" s="136"/>
      <c r="E45" s="138">
        <v>-115602.5</v>
      </c>
      <c r="F45" s="139"/>
      <c r="G45" s="139"/>
      <c r="H45" s="139"/>
      <c r="I45" s="139"/>
      <c r="J45" s="139"/>
      <c r="K45" s="139">
        <v>-37.28</v>
      </c>
      <c r="L45" s="139"/>
      <c r="M45" s="139"/>
      <c r="N45" s="139"/>
      <c r="O45" s="139"/>
      <c r="P45" s="139"/>
      <c r="Q45" s="140">
        <v>-115639.78</v>
      </c>
      <c r="R45" s="152">
        <v>-115639.78</v>
      </c>
    </row>
    <row r="46" spans="1:18" x14ac:dyDescent="0.2">
      <c r="A46" s="67"/>
      <c r="B46" s="67"/>
      <c r="C46" s="67"/>
      <c r="D46" s="67"/>
      <c r="E46" s="66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4"/>
      <c r="R46" s="63"/>
    </row>
    <row r="47" spans="1:18" x14ac:dyDescent="0.2">
      <c r="A47" s="84" t="s">
        <v>54</v>
      </c>
      <c r="B47" s="83" t="s">
        <v>78</v>
      </c>
      <c r="C47" s="82" t="s">
        <v>37</v>
      </c>
      <c r="D47" s="67" t="s">
        <v>38</v>
      </c>
      <c r="E47" s="66"/>
      <c r="F47" s="65"/>
      <c r="G47" s="65">
        <v>31520.62</v>
      </c>
      <c r="H47" s="65"/>
      <c r="I47" s="65"/>
      <c r="J47" s="65"/>
      <c r="K47" s="65"/>
      <c r="L47" s="65"/>
      <c r="M47" s="65"/>
      <c r="N47" s="65">
        <v>12186.6</v>
      </c>
      <c r="O47" s="65">
        <v>4413</v>
      </c>
      <c r="P47" s="65"/>
      <c r="Q47" s="64">
        <v>48120.22</v>
      </c>
      <c r="R47" s="63">
        <v>48120.22</v>
      </c>
    </row>
    <row r="48" spans="1:18" x14ac:dyDescent="0.2">
      <c r="A48" s="18"/>
      <c r="B48" s="80"/>
      <c r="C48" s="79" t="s">
        <v>147</v>
      </c>
      <c r="D48" s="78"/>
      <c r="E48" s="77"/>
      <c r="F48" s="76"/>
      <c r="G48" s="76">
        <v>31520.62</v>
      </c>
      <c r="H48" s="76"/>
      <c r="I48" s="76"/>
      <c r="J48" s="76"/>
      <c r="K48" s="76"/>
      <c r="L48" s="76"/>
      <c r="M48" s="76"/>
      <c r="N48" s="76">
        <v>12186.6</v>
      </c>
      <c r="O48" s="76">
        <v>4413</v>
      </c>
      <c r="P48" s="76"/>
      <c r="Q48" s="75">
        <v>48120.22</v>
      </c>
      <c r="R48" s="74">
        <v>48120.22</v>
      </c>
    </row>
    <row r="49" spans="1:18" x14ac:dyDescent="0.2">
      <c r="A49" s="18"/>
      <c r="B49" s="73" t="s">
        <v>181</v>
      </c>
      <c r="C49" s="72"/>
      <c r="D49" s="72"/>
      <c r="E49" s="71"/>
      <c r="F49" s="70"/>
      <c r="G49" s="70">
        <v>31520.62</v>
      </c>
      <c r="H49" s="70"/>
      <c r="I49" s="70"/>
      <c r="J49" s="70"/>
      <c r="K49" s="70"/>
      <c r="L49" s="70"/>
      <c r="M49" s="70"/>
      <c r="N49" s="70">
        <v>12186.6</v>
      </c>
      <c r="O49" s="70">
        <v>4413</v>
      </c>
      <c r="P49" s="70"/>
      <c r="Q49" s="69">
        <v>48120.22</v>
      </c>
      <c r="R49" s="68">
        <v>48120.22</v>
      </c>
    </row>
    <row r="50" spans="1:18" x14ac:dyDescent="0.2">
      <c r="A50" s="18"/>
      <c r="B50" s="83" t="s">
        <v>91</v>
      </c>
      <c r="C50" s="82" t="s">
        <v>37</v>
      </c>
      <c r="D50" s="67" t="s">
        <v>91</v>
      </c>
      <c r="E50" s="66"/>
      <c r="F50" s="65"/>
      <c r="G50" s="65">
        <v>657071.91</v>
      </c>
      <c r="H50" s="65"/>
      <c r="I50" s="65"/>
      <c r="J50" s="65"/>
      <c r="K50" s="65"/>
      <c r="L50" s="65"/>
      <c r="M50" s="65"/>
      <c r="N50" s="65"/>
      <c r="O50" s="65"/>
      <c r="P50" s="65"/>
      <c r="Q50" s="64">
        <v>657071.91</v>
      </c>
      <c r="R50" s="63">
        <v>657071.91</v>
      </c>
    </row>
    <row r="51" spans="1:18" x14ac:dyDescent="0.2">
      <c r="A51" s="18"/>
      <c r="B51" s="80"/>
      <c r="C51" s="79" t="s">
        <v>147</v>
      </c>
      <c r="D51" s="78"/>
      <c r="E51" s="77"/>
      <c r="F51" s="76"/>
      <c r="G51" s="76">
        <v>657071.91</v>
      </c>
      <c r="H51" s="76"/>
      <c r="I51" s="76"/>
      <c r="J51" s="76"/>
      <c r="K51" s="76"/>
      <c r="L51" s="76"/>
      <c r="M51" s="76"/>
      <c r="N51" s="76"/>
      <c r="O51" s="76"/>
      <c r="P51" s="76"/>
      <c r="Q51" s="75">
        <v>657071.91</v>
      </c>
      <c r="R51" s="74">
        <v>657071.91</v>
      </c>
    </row>
    <row r="52" spans="1:18" x14ac:dyDescent="0.2">
      <c r="A52" s="18"/>
      <c r="B52" s="73" t="s">
        <v>184</v>
      </c>
      <c r="C52" s="72"/>
      <c r="D52" s="72"/>
      <c r="E52" s="71"/>
      <c r="F52" s="70"/>
      <c r="G52" s="70">
        <v>657071.91</v>
      </c>
      <c r="H52" s="70"/>
      <c r="I52" s="70"/>
      <c r="J52" s="70"/>
      <c r="K52" s="70"/>
      <c r="L52" s="70"/>
      <c r="M52" s="70"/>
      <c r="N52" s="70"/>
      <c r="O52" s="70"/>
      <c r="P52" s="70"/>
      <c r="Q52" s="69">
        <v>657071.91</v>
      </c>
      <c r="R52" s="68">
        <v>657071.91</v>
      </c>
    </row>
    <row r="53" spans="1:18" x14ac:dyDescent="0.2">
      <c r="A53" s="18"/>
      <c r="B53" s="83" t="s">
        <v>98</v>
      </c>
      <c r="C53" s="82" t="s">
        <v>37</v>
      </c>
      <c r="D53" s="67" t="s">
        <v>38</v>
      </c>
      <c r="E53" s="66"/>
      <c r="F53" s="65"/>
      <c r="G53" s="65">
        <v>27128.44</v>
      </c>
      <c r="H53" s="65"/>
      <c r="I53" s="65"/>
      <c r="J53" s="65"/>
      <c r="K53" s="65"/>
      <c r="L53" s="65"/>
      <c r="M53" s="65"/>
      <c r="N53" s="65"/>
      <c r="O53" s="65"/>
      <c r="P53" s="65"/>
      <c r="Q53" s="64">
        <v>27128.44</v>
      </c>
      <c r="R53" s="63">
        <v>27128.44</v>
      </c>
    </row>
    <row r="54" spans="1:18" x14ac:dyDescent="0.2">
      <c r="A54" s="18"/>
      <c r="B54" s="80"/>
      <c r="C54" s="79" t="s">
        <v>147</v>
      </c>
      <c r="D54" s="78"/>
      <c r="E54" s="77"/>
      <c r="F54" s="76"/>
      <c r="G54" s="76">
        <v>27128.44</v>
      </c>
      <c r="H54" s="76"/>
      <c r="I54" s="76"/>
      <c r="J54" s="76"/>
      <c r="K54" s="76"/>
      <c r="L54" s="76"/>
      <c r="M54" s="76"/>
      <c r="N54" s="76"/>
      <c r="O54" s="76"/>
      <c r="P54" s="76"/>
      <c r="Q54" s="75">
        <v>27128.44</v>
      </c>
      <c r="R54" s="74">
        <v>27128.44</v>
      </c>
    </row>
    <row r="55" spans="1:18" x14ac:dyDescent="0.2">
      <c r="A55" s="18"/>
      <c r="B55" s="73" t="s">
        <v>187</v>
      </c>
      <c r="C55" s="72"/>
      <c r="D55" s="72"/>
      <c r="E55" s="71"/>
      <c r="F55" s="70"/>
      <c r="G55" s="70">
        <v>27128.44</v>
      </c>
      <c r="H55" s="70"/>
      <c r="I55" s="70"/>
      <c r="J55" s="70"/>
      <c r="K55" s="70"/>
      <c r="L55" s="70"/>
      <c r="M55" s="70"/>
      <c r="N55" s="70"/>
      <c r="O55" s="70"/>
      <c r="P55" s="70"/>
      <c r="Q55" s="69">
        <v>27128.44</v>
      </c>
      <c r="R55" s="68">
        <v>27128.44</v>
      </c>
    </row>
    <row r="56" spans="1:18" x14ac:dyDescent="0.2">
      <c r="A56" s="135" t="s">
        <v>191</v>
      </c>
      <c r="B56" s="136"/>
      <c r="C56" s="136"/>
      <c r="D56" s="136"/>
      <c r="E56" s="138"/>
      <c r="F56" s="139"/>
      <c r="G56" s="139">
        <v>715720.97</v>
      </c>
      <c r="H56" s="139"/>
      <c r="I56" s="139"/>
      <c r="J56" s="139"/>
      <c r="K56" s="139"/>
      <c r="L56" s="139"/>
      <c r="M56" s="139"/>
      <c r="N56" s="139">
        <v>12186.6</v>
      </c>
      <c r="O56" s="139">
        <v>4413</v>
      </c>
      <c r="P56" s="139"/>
      <c r="Q56" s="140">
        <v>732320.57</v>
      </c>
      <c r="R56" s="152">
        <v>732320.57</v>
      </c>
    </row>
    <row r="57" spans="1:18" x14ac:dyDescent="0.2">
      <c r="A57" s="67"/>
      <c r="B57" s="67"/>
      <c r="C57" s="67"/>
      <c r="D57" s="67"/>
      <c r="E57" s="66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4"/>
      <c r="R57" s="63"/>
    </row>
    <row r="58" spans="1:18" x14ac:dyDescent="0.2">
      <c r="A58" s="84" t="s">
        <v>15</v>
      </c>
      <c r="B58" s="83" t="s">
        <v>56</v>
      </c>
      <c r="C58" s="82" t="s">
        <v>57</v>
      </c>
      <c r="D58" s="67" t="s">
        <v>58</v>
      </c>
      <c r="E58" s="66">
        <v>7700.2099999999991</v>
      </c>
      <c r="F58" s="65">
        <v>6979.58</v>
      </c>
      <c r="G58" s="65">
        <v>9936.67</v>
      </c>
      <c r="H58" s="65">
        <v>12299.050000000001</v>
      </c>
      <c r="I58" s="65">
        <v>10473.91</v>
      </c>
      <c r="J58" s="65">
        <v>10502.82</v>
      </c>
      <c r="K58" s="65">
        <v>6390.2</v>
      </c>
      <c r="L58" s="65">
        <v>15374.359999999999</v>
      </c>
      <c r="M58" s="65">
        <v>5186.25</v>
      </c>
      <c r="N58" s="65">
        <v>8011.4100000000008</v>
      </c>
      <c r="O58" s="65">
        <v>3481.5</v>
      </c>
      <c r="P58" s="65">
        <v>1681.3700000000001</v>
      </c>
      <c r="Q58" s="64">
        <v>98017.329999999987</v>
      </c>
      <c r="R58" s="63">
        <v>98017.329999999987</v>
      </c>
    </row>
    <row r="59" spans="1:18" x14ac:dyDescent="0.2">
      <c r="A59" s="18"/>
      <c r="B59" s="80"/>
      <c r="C59" s="81"/>
      <c r="D59" s="6" t="s">
        <v>61</v>
      </c>
      <c r="E59" s="52"/>
      <c r="F59" s="53"/>
      <c r="G59" s="53">
        <v>12512.8</v>
      </c>
      <c r="H59" s="53"/>
      <c r="I59" s="53"/>
      <c r="J59" s="53"/>
      <c r="K59" s="53"/>
      <c r="L59" s="53"/>
      <c r="M59" s="53"/>
      <c r="N59" s="53"/>
      <c r="O59" s="53"/>
      <c r="P59" s="53"/>
      <c r="Q59" s="11">
        <v>12512.8</v>
      </c>
      <c r="R59" s="51">
        <v>12512.8</v>
      </c>
    </row>
    <row r="60" spans="1:18" x14ac:dyDescent="0.2">
      <c r="A60" s="18"/>
      <c r="B60" s="80"/>
      <c r="C60" s="81"/>
      <c r="D60" s="6" t="s">
        <v>390</v>
      </c>
      <c r="E60" s="52"/>
      <c r="F60" s="53">
        <v>150006.58000000002</v>
      </c>
      <c r="G60" s="53">
        <v>229332.21</v>
      </c>
      <c r="H60" s="53">
        <v>269601.67</v>
      </c>
      <c r="I60" s="53">
        <v>449352.83</v>
      </c>
      <c r="J60" s="53">
        <v>404054.1</v>
      </c>
      <c r="K60" s="53">
        <v>349414.97</v>
      </c>
      <c r="L60" s="53">
        <v>403164.38</v>
      </c>
      <c r="M60" s="53">
        <v>197643.4</v>
      </c>
      <c r="N60" s="53">
        <v>282118.43</v>
      </c>
      <c r="O60" s="53">
        <v>346026.16</v>
      </c>
      <c r="P60" s="53">
        <v>36603.29</v>
      </c>
      <c r="Q60" s="11">
        <v>3117318.0200000005</v>
      </c>
      <c r="R60" s="51">
        <v>3117318.0200000005</v>
      </c>
    </row>
    <row r="61" spans="1:18" x14ac:dyDescent="0.2">
      <c r="A61" s="18"/>
      <c r="B61" s="80"/>
      <c r="C61" s="79" t="s">
        <v>192</v>
      </c>
      <c r="D61" s="78"/>
      <c r="E61" s="77">
        <v>7700.2099999999991</v>
      </c>
      <c r="F61" s="76">
        <v>156986.16</v>
      </c>
      <c r="G61" s="76">
        <v>251781.68</v>
      </c>
      <c r="H61" s="76">
        <v>281900.71999999997</v>
      </c>
      <c r="I61" s="76">
        <v>459826.74</v>
      </c>
      <c r="J61" s="76">
        <v>414556.92</v>
      </c>
      <c r="K61" s="76">
        <v>355805.17</v>
      </c>
      <c r="L61" s="76">
        <v>418538.74</v>
      </c>
      <c r="M61" s="76">
        <v>202829.65</v>
      </c>
      <c r="N61" s="76">
        <v>290129.83999999997</v>
      </c>
      <c r="O61" s="76">
        <v>349507.66</v>
      </c>
      <c r="P61" s="76">
        <v>38284.660000000003</v>
      </c>
      <c r="Q61" s="75">
        <v>3227848.1500000004</v>
      </c>
      <c r="R61" s="74">
        <v>3227848.1500000004</v>
      </c>
    </row>
    <row r="62" spans="1:18" x14ac:dyDescent="0.2">
      <c r="A62" s="18"/>
      <c r="B62" s="80"/>
      <c r="C62" s="82" t="s">
        <v>11</v>
      </c>
      <c r="D62" s="67" t="s">
        <v>12</v>
      </c>
      <c r="E62" s="66">
        <v>-5928.24</v>
      </c>
      <c r="F62" s="65"/>
      <c r="G62" s="65"/>
      <c r="H62" s="65"/>
      <c r="I62" s="65"/>
      <c r="J62" s="65"/>
      <c r="K62" s="65">
        <v>-1.7</v>
      </c>
      <c r="L62" s="65"/>
      <c r="M62" s="65"/>
      <c r="N62" s="65"/>
      <c r="O62" s="65"/>
      <c r="P62" s="65"/>
      <c r="Q62" s="64">
        <v>-5929.94</v>
      </c>
      <c r="R62" s="63">
        <v>-5929.94</v>
      </c>
    </row>
    <row r="63" spans="1:18" x14ac:dyDescent="0.2">
      <c r="A63" s="18"/>
      <c r="B63" s="80"/>
      <c r="C63" s="79" t="s">
        <v>18</v>
      </c>
      <c r="D63" s="78"/>
      <c r="E63" s="77">
        <v>-5928.24</v>
      </c>
      <c r="F63" s="76"/>
      <c r="G63" s="76"/>
      <c r="H63" s="76"/>
      <c r="I63" s="76"/>
      <c r="J63" s="76"/>
      <c r="K63" s="76">
        <v>-1.7</v>
      </c>
      <c r="L63" s="76"/>
      <c r="M63" s="76"/>
      <c r="N63" s="76"/>
      <c r="O63" s="76"/>
      <c r="P63" s="76"/>
      <c r="Q63" s="75">
        <v>-5929.94</v>
      </c>
      <c r="R63" s="74">
        <v>-5929.94</v>
      </c>
    </row>
    <row r="64" spans="1:18" x14ac:dyDescent="0.2">
      <c r="A64" s="18"/>
      <c r="B64" s="73" t="s">
        <v>193</v>
      </c>
      <c r="C64" s="72"/>
      <c r="D64" s="72"/>
      <c r="E64" s="71">
        <v>1771.9699999999993</v>
      </c>
      <c r="F64" s="70">
        <v>156986.16</v>
      </c>
      <c r="G64" s="70">
        <v>251781.68</v>
      </c>
      <c r="H64" s="70">
        <v>281900.71999999997</v>
      </c>
      <c r="I64" s="70">
        <v>459826.74</v>
      </c>
      <c r="J64" s="70">
        <v>414556.92</v>
      </c>
      <c r="K64" s="70">
        <v>355803.47</v>
      </c>
      <c r="L64" s="70">
        <v>418538.74</v>
      </c>
      <c r="M64" s="70">
        <v>202829.65</v>
      </c>
      <c r="N64" s="70">
        <v>290129.83999999997</v>
      </c>
      <c r="O64" s="70">
        <v>349507.66</v>
      </c>
      <c r="P64" s="70">
        <v>38284.660000000003</v>
      </c>
      <c r="Q64" s="69">
        <v>3221918.2100000004</v>
      </c>
      <c r="R64" s="68">
        <v>3221918.2100000004</v>
      </c>
    </row>
    <row r="65" spans="1:18" x14ac:dyDescent="0.2">
      <c r="A65" s="18"/>
      <c r="B65" s="83" t="s">
        <v>14</v>
      </c>
      <c r="C65" s="82" t="s">
        <v>11</v>
      </c>
      <c r="D65" s="67" t="s">
        <v>64</v>
      </c>
      <c r="E65" s="66"/>
      <c r="F65" s="65"/>
      <c r="G65" s="65">
        <v>494231.83</v>
      </c>
      <c r="H65" s="65">
        <v>6180.38</v>
      </c>
      <c r="I65" s="65"/>
      <c r="J65" s="65"/>
      <c r="K65" s="65"/>
      <c r="L65" s="65">
        <v>10018.76</v>
      </c>
      <c r="M65" s="65"/>
      <c r="N65" s="65"/>
      <c r="O65" s="65"/>
      <c r="P65" s="65"/>
      <c r="Q65" s="64">
        <v>510430.97000000003</v>
      </c>
      <c r="R65" s="63">
        <v>510430.97000000003</v>
      </c>
    </row>
    <row r="66" spans="1:18" x14ac:dyDescent="0.2">
      <c r="A66" s="18"/>
      <c r="B66" s="80"/>
      <c r="C66" s="81"/>
      <c r="D66" s="6" t="s">
        <v>12</v>
      </c>
      <c r="E66" s="52">
        <v>-21821.53</v>
      </c>
      <c r="F66" s="53">
        <v>5373.92</v>
      </c>
      <c r="G66" s="53"/>
      <c r="H66" s="53">
        <v>2463.77</v>
      </c>
      <c r="I66" s="53">
        <v>-7.74</v>
      </c>
      <c r="J66" s="53"/>
      <c r="K66" s="53">
        <v>339.94000000000005</v>
      </c>
      <c r="L66" s="53">
        <v>4644.24</v>
      </c>
      <c r="M66" s="53">
        <v>121.06</v>
      </c>
      <c r="N66" s="53">
        <v>2284.2800000000002</v>
      </c>
      <c r="O66" s="53">
        <v>594.74</v>
      </c>
      <c r="P66" s="53"/>
      <c r="Q66" s="11">
        <v>-6007.32</v>
      </c>
      <c r="R66" s="51">
        <v>-6007.32</v>
      </c>
    </row>
    <row r="67" spans="1:18" x14ac:dyDescent="0.2">
      <c r="A67" s="18"/>
      <c r="B67" s="80"/>
      <c r="C67" s="79" t="s">
        <v>18</v>
      </c>
      <c r="D67" s="78"/>
      <c r="E67" s="77">
        <v>-21821.53</v>
      </c>
      <c r="F67" s="76">
        <v>5373.92</v>
      </c>
      <c r="G67" s="76">
        <v>494231.83</v>
      </c>
      <c r="H67" s="76">
        <v>8644.15</v>
      </c>
      <c r="I67" s="76">
        <v>-7.74</v>
      </c>
      <c r="J67" s="76"/>
      <c r="K67" s="76">
        <v>339.94000000000005</v>
      </c>
      <c r="L67" s="76">
        <v>14663</v>
      </c>
      <c r="M67" s="76">
        <v>121.06</v>
      </c>
      <c r="N67" s="76">
        <v>2284.2800000000002</v>
      </c>
      <c r="O67" s="76">
        <v>594.74</v>
      </c>
      <c r="P67" s="76"/>
      <c r="Q67" s="75">
        <v>504423.65</v>
      </c>
      <c r="R67" s="74">
        <v>504423.65</v>
      </c>
    </row>
    <row r="68" spans="1:18" x14ac:dyDescent="0.2">
      <c r="A68" s="18"/>
      <c r="B68" s="73" t="s">
        <v>20</v>
      </c>
      <c r="C68" s="72"/>
      <c r="D68" s="72"/>
      <c r="E68" s="71">
        <v>-21821.53</v>
      </c>
      <c r="F68" s="70">
        <v>5373.92</v>
      </c>
      <c r="G68" s="70">
        <v>494231.83</v>
      </c>
      <c r="H68" s="70">
        <v>8644.15</v>
      </c>
      <c r="I68" s="70">
        <v>-7.74</v>
      </c>
      <c r="J68" s="70"/>
      <c r="K68" s="70">
        <v>339.94000000000005</v>
      </c>
      <c r="L68" s="70">
        <v>14663</v>
      </c>
      <c r="M68" s="70">
        <v>121.06</v>
      </c>
      <c r="N68" s="70">
        <v>2284.2800000000002</v>
      </c>
      <c r="O68" s="70">
        <v>594.74</v>
      </c>
      <c r="P68" s="70"/>
      <c r="Q68" s="69">
        <v>504423.65</v>
      </c>
      <c r="R68" s="68">
        <v>504423.65</v>
      </c>
    </row>
    <row r="69" spans="1:18" x14ac:dyDescent="0.2">
      <c r="A69" s="135" t="s">
        <v>22</v>
      </c>
      <c r="B69" s="136"/>
      <c r="C69" s="136"/>
      <c r="D69" s="136"/>
      <c r="E69" s="138">
        <v>-20049.559999999998</v>
      </c>
      <c r="F69" s="139">
        <v>162360.08000000002</v>
      </c>
      <c r="G69" s="139">
        <v>746013.51</v>
      </c>
      <c r="H69" s="139">
        <v>290544.87</v>
      </c>
      <c r="I69" s="139">
        <v>459819</v>
      </c>
      <c r="J69" s="139">
        <v>414556.92</v>
      </c>
      <c r="K69" s="139">
        <v>356143.41</v>
      </c>
      <c r="L69" s="139">
        <v>433201.74</v>
      </c>
      <c r="M69" s="139">
        <v>202950.71</v>
      </c>
      <c r="N69" s="139">
        <v>292414.12</v>
      </c>
      <c r="O69" s="139">
        <v>350102.39999999997</v>
      </c>
      <c r="P69" s="139">
        <v>38284.660000000003</v>
      </c>
      <c r="Q69" s="140">
        <v>3726341.8600000008</v>
      </c>
      <c r="R69" s="152">
        <v>3726341.8600000008</v>
      </c>
    </row>
    <row r="70" spans="1:18" x14ac:dyDescent="0.2">
      <c r="A70" s="67"/>
      <c r="B70" s="67"/>
      <c r="C70" s="67"/>
      <c r="D70" s="67"/>
      <c r="E70" s="66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4"/>
      <c r="R70" s="63"/>
    </row>
    <row r="71" spans="1:18" x14ac:dyDescent="0.2">
      <c r="A71" s="84" t="s">
        <v>66</v>
      </c>
      <c r="B71" s="83" t="s">
        <v>67</v>
      </c>
      <c r="C71" s="82" t="s">
        <v>68</v>
      </c>
      <c r="D71" s="67" t="s">
        <v>70</v>
      </c>
      <c r="E71" s="66">
        <v>-6910.93</v>
      </c>
      <c r="F71" s="65">
        <v>4924.72</v>
      </c>
      <c r="G71" s="65">
        <v>144649.69</v>
      </c>
      <c r="H71" s="65">
        <v>16797.97</v>
      </c>
      <c r="I71" s="65">
        <v>13637.85</v>
      </c>
      <c r="J71" s="65">
        <v>17814.5</v>
      </c>
      <c r="K71" s="65">
        <v>19078.88</v>
      </c>
      <c r="L71" s="65">
        <v>19305.78</v>
      </c>
      <c r="M71" s="65">
        <v>9886.19</v>
      </c>
      <c r="N71" s="65">
        <v>11906.21</v>
      </c>
      <c r="O71" s="65">
        <v>12483.38</v>
      </c>
      <c r="P71" s="65">
        <v>830.01</v>
      </c>
      <c r="Q71" s="64">
        <v>264404.25</v>
      </c>
      <c r="R71" s="63">
        <v>264404.25</v>
      </c>
    </row>
    <row r="72" spans="1:18" x14ac:dyDescent="0.2">
      <c r="A72" s="18"/>
      <c r="B72" s="80"/>
      <c r="C72" s="81"/>
      <c r="D72" s="6" t="s">
        <v>71</v>
      </c>
      <c r="E72" s="52">
        <v>-175.22</v>
      </c>
      <c r="F72" s="53">
        <v>36.299999999999997</v>
      </c>
      <c r="G72" s="53">
        <v>698.19</v>
      </c>
      <c r="H72" s="53">
        <v>27.86</v>
      </c>
      <c r="I72" s="53">
        <v>46.17</v>
      </c>
      <c r="J72" s="53">
        <v>13.06</v>
      </c>
      <c r="K72" s="53">
        <v>13.4</v>
      </c>
      <c r="L72" s="53">
        <v>136.63</v>
      </c>
      <c r="M72" s="53">
        <v>164.32</v>
      </c>
      <c r="N72" s="53">
        <v>33.380000000000003</v>
      </c>
      <c r="O72" s="53">
        <v>6.78</v>
      </c>
      <c r="P72" s="53">
        <v>6</v>
      </c>
      <c r="Q72" s="11">
        <v>1006.8699999999998</v>
      </c>
      <c r="R72" s="51">
        <v>1006.8699999999998</v>
      </c>
    </row>
    <row r="73" spans="1:18" x14ac:dyDescent="0.2">
      <c r="A73" s="18"/>
      <c r="B73" s="80"/>
      <c r="C73" s="81"/>
      <c r="D73" s="6" t="s">
        <v>89</v>
      </c>
      <c r="E73" s="52"/>
      <c r="F73" s="53"/>
      <c r="G73" s="53">
        <v>20030.759999999998</v>
      </c>
      <c r="H73" s="53">
        <v>661.24</v>
      </c>
      <c r="I73" s="53">
        <v>792.07</v>
      </c>
      <c r="J73" s="53">
        <v>1043.6199999999999</v>
      </c>
      <c r="K73" s="53">
        <v>703.53</v>
      </c>
      <c r="L73" s="53">
        <v>1188.8399999999999</v>
      </c>
      <c r="M73" s="53">
        <v>290.45</v>
      </c>
      <c r="N73" s="53">
        <v>664.6</v>
      </c>
      <c r="O73" s="53">
        <v>301.16000000000003</v>
      </c>
      <c r="P73" s="53">
        <v>48.61</v>
      </c>
      <c r="Q73" s="11">
        <v>25724.879999999997</v>
      </c>
      <c r="R73" s="51">
        <v>25724.879999999997</v>
      </c>
    </row>
    <row r="74" spans="1:18" x14ac:dyDescent="0.2">
      <c r="A74" s="18"/>
      <c r="B74" s="80"/>
      <c r="C74" s="81"/>
      <c r="D74" s="6" t="s">
        <v>72</v>
      </c>
      <c r="E74" s="52">
        <v>2931.73</v>
      </c>
      <c r="F74" s="53">
        <v>5703.57</v>
      </c>
      <c r="G74" s="53">
        <v>3439.76</v>
      </c>
      <c r="H74" s="53">
        <v>5050.63</v>
      </c>
      <c r="I74" s="53">
        <v>3989.38</v>
      </c>
      <c r="J74" s="53">
        <v>4732.84</v>
      </c>
      <c r="K74" s="53">
        <v>3622.03</v>
      </c>
      <c r="L74" s="53">
        <v>1879.16</v>
      </c>
      <c r="M74" s="53">
        <v>1797.7</v>
      </c>
      <c r="N74" s="53">
        <v>1275.29</v>
      </c>
      <c r="O74" s="53">
        <v>1402.07</v>
      </c>
      <c r="P74" s="53">
        <v>296.31</v>
      </c>
      <c r="Q74" s="11">
        <v>36120.469999999994</v>
      </c>
      <c r="R74" s="51">
        <v>36120.469999999994</v>
      </c>
    </row>
    <row r="75" spans="1:18" x14ac:dyDescent="0.2">
      <c r="A75" s="18"/>
      <c r="B75" s="80"/>
      <c r="C75" s="79" t="s">
        <v>194</v>
      </c>
      <c r="D75" s="78"/>
      <c r="E75" s="77">
        <v>-4154.42</v>
      </c>
      <c r="F75" s="76">
        <v>10664.59</v>
      </c>
      <c r="G75" s="76">
        <v>168818.40000000002</v>
      </c>
      <c r="H75" s="76">
        <v>22537.700000000004</v>
      </c>
      <c r="I75" s="76">
        <v>18465.47</v>
      </c>
      <c r="J75" s="76">
        <v>23604.02</v>
      </c>
      <c r="K75" s="76">
        <v>23417.84</v>
      </c>
      <c r="L75" s="76">
        <v>22510.41</v>
      </c>
      <c r="M75" s="76">
        <v>12138.660000000002</v>
      </c>
      <c r="N75" s="76">
        <v>13879.48</v>
      </c>
      <c r="O75" s="76">
        <v>14193.39</v>
      </c>
      <c r="P75" s="76">
        <v>1180.93</v>
      </c>
      <c r="Q75" s="75">
        <v>327256.46999999997</v>
      </c>
      <c r="R75" s="74">
        <v>327256.46999999997</v>
      </c>
    </row>
    <row r="76" spans="1:18" x14ac:dyDescent="0.2">
      <c r="A76" s="18"/>
      <c r="B76" s="73" t="s">
        <v>195</v>
      </c>
      <c r="C76" s="72"/>
      <c r="D76" s="72"/>
      <c r="E76" s="71">
        <v>-4154.42</v>
      </c>
      <c r="F76" s="70">
        <v>10664.59</v>
      </c>
      <c r="G76" s="70">
        <v>168818.40000000002</v>
      </c>
      <c r="H76" s="70">
        <v>22537.700000000004</v>
      </c>
      <c r="I76" s="70">
        <v>18465.47</v>
      </c>
      <c r="J76" s="70">
        <v>23604.02</v>
      </c>
      <c r="K76" s="70">
        <v>23417.84</v>
      </c>
      <c r="L76" s="70">
        <v>22510.41</v>
      </c>
      <c r="M76" s="70">
        <v>12138.660000000002</v>
      </c>
      <c r="N76" s="70">
        <v>13879.48</v>
      </c>
      <c r="O76" s="70">
        <v>14193.39</v>
      </c>
      <c r="P76" s="70">
        <v>1180.93</v>
      </c>
      <c r="Q76" s="69">
        <v>327256.46999999997</v>
      </c>
      <c r="R76" s="68">
        <v>327256.46999999997</v>
      </c>
    </row>
    <row r="77" spans="1:18" x14ac:dyDescent="0.2">
      <c r="A77" s="135" t="s">
        <v>196</v>
      </c>
      <c r="B77" s="136"/>
      <c r="C77" s="136"/>
      <c r="D77" s="136"/>
      <c r="E77" s="138">
        <v>-4154.42</v>
      </c>
      <c r="F77" s="139">
        <v>10664.59</v>
      </c>
      <c r="G77" s="139">
        <v>168818.40000000002</v>
      </c>
      <c r="H77" s="139">
        <v>22537.700000000004</v>
      </c>
      <c r="I77" s="139">
        <v>18465.47</v>
      </c>
      <c r="J77" s="139">
        <v>23604.02</v>
      </c>
      <c r="K77" s="139">
        <v>23417.84</v>
      </c>
      <c r="L77" s="139">
        <v>22510.41</v>
      </c>
      <c r="M77" s="139">
        <v>12138.660000000002</v>
      </c>
      <c r="N77" s="139">
        <v>13879.48</v>
      </c>
      <c r="O77" s="139">
        <v>14193.39</v>
      </c>
      <c r="P77" s="139">
        <v>1180.93</v>
      </c>
      <c r="Q77" s="140">
        <v>327256.46999999997</v>
      </c>
      <c r="R77" s="152">
        <v>327256.46999999997</v>
      </c>
    </row>
    <row r="78" spans="1:18" ht="13.5" thickBot="1" x14ac:dyDescent="0.25">
      <c r="A78" s="67"/>
      <c r="B78" s="67"/>
      <c r="C78" s="67"/>
      <c r="D78" s="67"/>
      <c r="E78" s="66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4"/>
      <c r="R78" s="63"/>
    </row>
    <row r="79" spans="1:18" ht="13.5" thickBot="1" x14ac:dyDescent="0.25">
      <c r="A79" s="142" t="s">
        <v>17</v>
      </c>
      <c r="B79" s="143"/>
      <c r="C79" s="143"/>
      <c r="D79" s="143"/>
      <c r="E79" s="144">
        <v>-125974.78000000001</v>
      </c>
      <c r="F79" s="145">
        <v>201455.52000000002</v>
      </c>
      <c r="G79" s="145">
        <v>2816822.94</v>
      </c>
      <c r="H79" s="145">
        <v>345725.48</v>
      </c>
      <c r="I79" s="145">
        <v>493089.77</v>
      </c>
      <c r="J79" s="145">
        <v>438160.94</v>
      </c>
      <c r="K79" s="145">
        <v>388178.15</v>
      </c>
      <c r="L79" s="145">
        <v>508660.27</v>
      </c>
      <c r="M79" s="145">
        <v>220080.36000000002</v>
      </c>
      <c r="N79" s="145">
        <v>336194.7</v>
      </c>
      <c r="O79" s="145">
        <v>368708.79</v>
      </c>
      <c r="P79" s="145">
        <v>43597.24</v>
      </c>
      <c r="Q79" s="146">
        <v>6034699.379999999</v>
      </c>
      <c r="R79" s="153">
        <v>6034699.379999999</v>
      </c>
    </row>
    <row r="83" spans="19:19" x14ac:dyDescent="0.2">
      <c r="S83" s="6"/>
    </row>
    <row r="84" spans="19:19" x14ac:dyDescent="0.2">
      <c r="S84" s="6"/>
    </row>
    <row r="85" spans="19:19" x14ac:dyDescent="0.2">
      <c r="S85" s="6"/>
    </row>
    <row r="86" spans="19:19" x14ac:dyDescent="0.2">
      <c r="S86" s="6"/>
    </row>
    <row r="87" spans="19:19" x14ac:dyDescent="0.2">
      <c r="S87" s="6"/>
    </row>
  </sheetData>
  <pageMargins left="0.7" right="0.7" top="0.75" bottom="0.75" header="0.3" footer="0.3"/>
  <pageSetup scale="50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3"/>
  <sheetViews>
    <sheetView zoomScaleNormal="100" workbookViewId="0">
      <selection activeCell="H30" sqref="H30"/>
    </sheetView>
  </sheetViews>
  <sheetFormatPr defaultRowHeight="12.75" x14ac:dyDescent="0.2"/>
  <cols>
    <col min="1" max="1" width="51.7109375" bestFit="1" customWidth="1"/>
    <col min="2" max="2" width="10.42578125" bestFit="1" customWidth="1"/>
    <col min="3" max="3" width="11.28515625" bestFit="1" customWidth="1"/>
    <col min="4" max="4" width="31.28515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384</v>
      </c>
      <c r="B2" s="5">
        <v>-7834.4499999999989</v>
      </c>
      <c r="C2" s="5" t="s">
        <v>389</v>
      </c>
      <c r="D2" s="5" t="s">
        <v>388</v>
      </c>
      <c r="E2" s="5"/>
      <c r="F2" s="5"/>
    </row>
    <row r="3" spans="1:6" x14ac:dyDescent="0.2">
      <c r="B3" s="5"/>
      <c r="C3" s="5"/>
      <c r="D3" s="5"/>
      <c r="E3" s="5"/>
      <c r="F3" s="5"/>
    </row>
  </sheetData>
  <hyperlinks>
    <hyperlink ref="A2" location="'800062697'!A1" display="800062697- 5047-5001--RANCHO VISTA: INSTALL TWO AA"/>
  </hyperlinks>
  <pageMargins left="0.7" right="0.7" top="1" bottom="0.75" header="0.3" footer="0.3"/>
  <pageSetup orientation="landscape" r:id="rId1"/>
  <headerFooter>
    <oddHeader>&amp;R&amp;8TO2019 Draft Annual Update
Attachment 4
WP-Schedule 10-Recorded CWIP Expenditures 2017
Page &amp;P of &amp;N</oddHeader>
  </headerFooter>
  <customProperties>
    <customPr name="_pios_id" r:id="rId2"/>
  </customProperties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zoomScale="80" zoomScaleNormal="80" workbookViewId="0"/>
  </sheetViews>
  <sheetFormatPr defaultRowHeight="12.75" x14ac:dyDescent="0.2"/>
  <cols>
    <col min="1" max="1" width="16.5703125" customWidth="1"/>
    <col min="2" max="2" width="25.42578125" customWidth="1"/>
    <col min="3" max="3" width="19.140625" customWidth="1"/>
    <col min="4" max="4" width="33.7109375" customWidth="1"/>
    <col min="5" max="5" width="8.140625" bestFit="1" customWidth="1"/>
    <col min="6" max="6" width="7.42578125" bestFit="1" customWidth="1"/>
    <col min="7" max="7" width="3.7109375" bestFit="1" customWidth="1"/>
    <col min="8" max="8" width="4.42578125" bestFit="1" customWidth="1"/>
    <col min="9" max="9" width="10.85546875" bestFit="1" customWidth="1"/>
    <col min="10" max="10" width="12.42578125" bestFit="1" customWidth="1"/>
  </cols>
  <sheetData>
    <row r="1" spans="1:19" x14ac:dyDescent="0.2">
      <c r="A1" s="1" t="s">
        <v>387</v>
      </c>
      <c r="B1" s="1" t="s">
        <v>386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385</v>
      </c>
      <c r="B2" t="s">
        <v>384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3" t="s">
        <v>16</v>
      </c>
      <c r="J6" s="151" t="s">
        <v>17</v>
      </c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3</v>
      </c>
      <c r="F7" s="34">
        <v>6</v>
      </c>
      <c r="G7" s="34">
        <v>7</v>
      </c>
      <c r="H7" s="34">
        <v>9</v>
      </c>
      <c r="I7" s="16"/>
      <c r="J7" s="28"/>
    </row>
    <row r="8" spans="1:19" ht="25.5" x14ac:dyDescent="0.2">
      <c r="A8" s="158" t="s">
        <v>9</v>
      </c>
      <c r="B8" s="19" t="s">
        <v>34</v>
      </c>
      <c r="C8" s="2" t="s">
        <v>35</v>
      </c>
      <c r="D8" s="4" t="s">
        <v>34</v>
      </c>
      <c r="E8" s="35">
        <v>-1.65</v>
      </c>
      <c r="F8" s="36">
        <v>0.08</v>
      </c>
      <c r="G8" s="36">
        <v>0.06</v>
      </c>
      <c r="H8" s="36">
        <v>-0.01</v>
      </c>
      <c r="I8" s="9">
        <v>-1.5199999999999998</v>
      </c>
      <c r="J8" s="29">
        <v>-1.5199999999999998</v>
      </c>
    </row>
    <row r="9" spans="1:19" x14ac:dyDescent="0.2">
      <c r="A9" s="18"/>
      <c r="B9" s="20"/>
      <c r="C9" s="7" t="s">
        <v>145</v>
      </c>
      <c r="D9" s="8"/>
      <c r="E9" s="37">
        <v>-1.65</v>
      </c>
      <c r="F9" s="38">
        <v>0.08</v>
      </c>
      <c r="G9" s="38">
        <v>0.06</v>
      </c>
      <c r="H9" s="38">
        <v>-0.01</v>
      </c>
      <c r="I9" s="10">
        <v>-1.5199999999999998</v>
      </c>
      <c r="J9" s="30">
        <v>-1.5199999999999998</v>
      </c>
    </row>
    <row r="10" spans="1:19" x14ac:dyDescent="0.2">
      <c r="A10" s="18"/>
      <c r="B10" s="22" t="s">
        <v>146</v>
      </c>
      <c r="C10" s="23"/>
      <c r="D10" s="23"/>
      <c r="E10" s="39">
        <v>-1.65</v>
      </c>
      <c r="F10" s="40">
        <v>0.08</v>
      </c>
      <c r="G10" s="40">
        <v>0.06</v>
      </c>
      <c r="H10" s="40">
        <v>-0.01</v>
      </c>
      <c r="I10" s="24">
        <v>-1.5199999999999998</v>
      </c>
      <c r="J10" s="31">
        <v>-1.5199999999999998</v>
      </c>
    </row>
    <row r="11" spans="1:19" x14ac:dyDescent="0.2">
      <c r="A11" s="18"/>
      <c r="B11" s="19" t="s">
        <v>42</v>
      </c>
      <c r="C11" s="2" t="s">
        <v>42</v>
      </c>
      <c r="D11" s="4" t="s">
        <v>42</v>
      </c>
      <c r="E11" s="35">
        <v>-6456</v>
      </c>
      <c r="F11" s="36"/>
      <c r="G11" s="36"/>
      <c r="H11" s="36"/>
      <c r="I11" s="9">
        <v>-6456</v>
      </c>
      <c r="J11" s="29">
        <v>-6456</v>
      </c>
    </row>
    <row r="12" spans="1:19" x14ac:dyDescent="0.2">
      <c r="A12" s="18"/>
      <c r="B12" s="20"/>
      <c r="C12" s="7" t="s">
        <v>154</v>
      </c>
      <c r="D12" s="8"/>
      <c r="E12" s="37">
        <v>-6456</v>
      </c>
      <c r="F12" s="38"/>
      <c r="G12" s="38"/>
      <c r="H12" s="38"/>
      <c r="I12" s="10">
        <v>-6456</v>
      </c>
      <c r="J12" s="30">
        <v>-6456</v>
      </c>
    </row>
    <row r="13" spans="1:19" x14ac:dyDescent="0.2">
      <c r="A13" s="18"/>
      <c r="B13" s="22" t="s">
        <v>154</v>
      </c>
      <c r="C13" s="23"/>
      <c r="D13" s="23"/>
      <c r="E13" s="39">
        <v>-6456</v>
      </c>
      <c r="F13" s="40"/>
      <c r="G13" s="40"/>
      <c r="H13" s="40"/>
      <c r="I13" s="24">
        <v>-6456</v>
      </c>
      <c r="J13" s="31">
        <v>-6456</v>
      </c>
    </row>
    <row r="14" spans="1:19" x14ac:dyDescent="0.2">
      <c r="A14" s="135" t="s">
        <v>21</v>
      </c>
      <c r="B14" s="136"/>
      <c r="C14" s="136"/>
      <c r="D14" s="136"/>
      <c r="E14" s="138">
        <v>-6457.65</v>
      </c>
      <c r="F14" s="139">
        <v>0.08</v>
      </c>
      <c r="G14" s="139">
        <v>0.06</v>
      </c>
      <c r="H14" s="139">
        <v>-0.01</v>
      </c>
      <c r="I14" s="140">
        <v>-6457.52</v>
      </c>
      <c r="J14" s="152">
        <v>-6457.52</v>
      </c>
    </row>
    <row r="15" spans="1:19" x14ac:dyDescent="0.2">
      <c r="A15" s="4"/>
      <c r="B15" s="4"/>
      <c r="C15" s="4"/>
      <c r="D15" s="4"/>
      <c r="E15" s="35"/>
      <c r="F15" s="36"/>
      <c r="G15" s="36"/>
      <c r="H15" s="36"/>
      <c r="I15" s="9"/>
      <c r="J15" s="29"/>
    </row>
    <row r="16" spans="1:19" x14ac:dyDescent="0.2">
      <c r="A16" s="17" t="s">
        <v>15</v>
      </c>
      <c r="B16" s="19" t="s">
        <v>14</v>
      </c>
      <c r="C16" s="2" t="s">
        <v>11</v>
      </c>
      <c r="D16" s="4" t="s">
        <v>12</v>
      </c>
      <c r="E16" s="35">
        <v>-909.05</v>
      </c>
      <c r="F16" s="36"/>
      <c r="G16" s="36"/>
      <c r="H16" s="36"/>
      <c r="I16" s="9">
        <v>-909.05</v>
      </c>
      <c r="J16" s="29">
        <v>-909.05</v>
      </c>
    </row>
    <row r="17" spans="1:10" x14ac:dyDescent="0.2">
      <c r="A17" s="18"/>
      <c r="B17" s="20"/>
      <c r="C17" s="7" t="s">
        <v>18</v>
      </c>
      <c r="D17" s="8"/>
      <c r="E17" s="37">
        <v>-909.05</v>
      </c>
      <c r="F17" s="38"/>
      <c r="G17" s="38"/>
      <c r="H17" s="38"/>
      <c r="I17" s="10">
        <v>-909.05</v>
      </c>
      <c r="J17" s="30">
        <v>-909.05</v>
      </c>
    </row>
    <row r="18" spans="1:10" x14ac:dyDescent="0.2">
      <c r="A18" s="18"/>
      <c r="B18" s="22" t="s">
        <v>20</v>
      </c>
      <c r="C18" s="23"/>
      <c r="D18" s="23"/>
      <c r="E18" s="39">
        <v>-909.05</v>
      </c>
      <c r="F18" s="40"/>
      <c r="G18" s="40"/>
      <c r="H18" s="40"/>
      <c r="I18" s="24">
        <v>-909.05</v>
      </c>
      <c r="J18" s="31">
        <v>-909.05</v>
      </c>
    </row>
    <row r="19" spans="1:10" x14ac:dyDescent="0.2">
      <c r="A19" s="135" t="s">
        <v>22</v>
      </c>
      <c r="B19" s="136"/>
      <c r="C19" s="136"/>
      <c r="D19" s="136"/>
      <c r="E19" s="138">
        <v>-909.05</v>
      </c>
      <c r="F19" s="139"/>
      <c r="G19" s="139"/>
      <c r="H19" s="139"/>
      <c r="I19" s="140">
        <v>-909.05</v>
      </c>
      <c r="J19" s="152">
        <v>-909.05</v>
      </c>
    </row>
    <row r="20" spans="1:10" x14ac:dyDescent="0.2">
      <c r="A20" s="4"/>
      <c r="B20" s="4"/>
      <c r="C20" s="4"/>
      <c r="D20" s="4"/>
      <c r="E20" s="35"/>
      <c r="F20" s="36"/>
      <c r="G20" s="36"/>
      <c r="H20" s="36"/>
      <c r="I20" s="9"/>
      <c r="J20" s="29"/>
    </row>
    <row r="21" spans="1:10" ht="25.5" x14ac:dyDescent="0.2">
      <c r="A21" s="158" t="s">
        <v>66</v>
      </c>
      <c r="B21" s="19" t="s">
        <v>67</v>
      </c>
      <c r="C21" s="2" t="s">
        <v>68</v>
      </c>
      <c r="D21" s="4" t="s">
        <v>70</v>
      </c>
      <c r="E21" s="35">
        <v>-402.41</v>
      </c>
      <c r="F21" s="36"/>
      <c r="G21" s="36"/>
      <c r="H21" s="36"/>
      <c r="I21" s="9">
        <v>-402.41</v>
      </c>
      <c r="J21" s="29">
        <v>-402.41</v>
      </c>
    </row>
    <row r="22" spans="1:10" x14ac:dyDescent="0.2">
      <c r="A22" s="18"/>
      <c r="B22" s="20"/>
      <c r="C22" s="3"/>
      <c r="D22" s="6" t="s">
        <v>71</v>
      </c>
      <c r="E22" s="52">
        <v>-9.74</v>
      </c>
      <c r="F22" s="53"/>
      <c r="G22" s="53"/>
      <c r="H22" s="53"/>
      <c r="I22" s="11">
        <v>-9.74</v>
      </c>
      <c r="J22" s="51">
        <v>-9.74</v>
      </c>
    </row>
    <row r="23" spans="1:10" x14ac:dyDescent="0.2">
      <c r="A23" s="18"/>
      <c r="B23" s="20"/>
      <c r="C23" s="3"/>
      <c r="D23" s="6" t="s">
        <v>89</v>
      </c>
      <c r="E23" s="52">
        <v>-55.73</v>
      </c>
      <c r="F23" s="53"/>
      <c r="G23" s="53"/>
      <c r="H23" s="53"/>
      <c r="I23" s="11">
        <v>-55.73</v>
      </c>
      <c r="J23" s="51">
        <v>-55.73</v>
      </c>
    </row>
    <row r="24" spans="1:10" x14ac:dyDescent="0.2">
      <c r="A24" s="18"/>
      <c r="B24" s="20"/>
      <c r="C24" s="7" t="s">
        <v>194</v>
      </c>
      <c r="D24" s="8"/>
      <c r="E24" s="37">
        <v>-467.88000000000005</v>
      </c>
      <c r="F24" s="38"/>
      <c r="G24" s="38"/>
      <c r="H24" s="38"/>
      <c r="I24" s="10">
        <v>-467.88000000000005</v>
      </c>
      <c r="J24" s="30">
        <v>-467.88000000000005</v>
      </c>
    </row>
    <row r="25" spans="1:10" x14ac:dyDescent="0.2">
      <c r="A25" s="18"/>
      <c r="B25" s="22" t="s">
        <v>195</v>
      </c>
      <c r="C25" s="23"/>
      <c r="D25" s="23"/>
      <c r="E25" s="39">
        <v>-467.88000000000005</v>
      </c>
      <c r="F25" s="40"/>
      <c r="G25" s="40"/>
      <c r="H25" s="40"/>
      <c r="I25" s="24">
        <v>-467.88000000000005</v>
      </c>
      <c r="J25" s="31">
        <v>-467.88000000000005</v>
      </c>
    </row>
    <row r="26" spans="1:10" x14ac:dyDescent="0.2">
      <c r="A26" s="135" t="s">
        <v>196</v>
      </c>
      <c r="B26" s="136"/>
      <c r="C26" s="136"/>
      <c r="D26" s="136"/>
      <c r="E26" s="138">
        <v>-467.88000000000005</v>
      </c>
      <c r="F26" s="139"/>
      <c r="G26" s="139"/>
      <c r="H26" s="139"/>
      <c r="I26" s="140">
        <v>-467.88000000000005</v>
      </c>
      <c r="J26" s="152">
        <v>-467.88000000000005</v>
      </c>
    </row>
    <row r="27" spans="1:10" ht="13.5" thickBot="1" x14ac:dyDescent="0.25">
      <c r="A27" s="4"/>
      <c r="B27" s="4"/>
      <c r="C27" s="4"/>
      <c r="D27" s="4"/>
      <c r="E27" s="35"/>
      <c r="F27" s="36"/>
      <c r="G27" s="36"/>
      <c r="H27" s="36"/>
      <c r="I27" s="9"/>
      <c r="J27" s="29"/>
    </row>
    <row r="28" spans="1:10" ht="13.5" thickBot="1" x14ac:dyDescent="0.25">
      <c r="A28" s="142" t="s">
        <v>17</v>
      </c>
      <c r="B28" s="143"/>
      <c r="C28" s="143"/>
      <c r="D28" s="143"/>
      <c r="E28" s="144">
        <v>-7834.579999999999</v>
      </c>
      <c r="F28" s="145">
        <v>0.08</v>
      </c>
      <c r="G28" s="145">
        <v>0.06</v>
      </c>
      <c r="H28" s="145">
        <v>-0.01</v>
      </c>
      <c r="I28" s="146">
        <v>-7834.45</v>
      </c>
      <c r="J28" s="153">
        <v>-7834.45</v>
      </c>
    </row>
    <row r="34" spans="18:19" x14ac:dyDescent="0.2">
      <c r="R34" s="6"/>
      <c r="S34" s="6"/>
    </row>
    <row r="35" spans="18:19" x14ac:dyDescent="0.2">
      <c r="R35" s="6"/>
      <c r="S35" s="6"/>
    </row>
    <row r="36" spans="18:19" x14ac:dyDescent="0.2">
      <c r="R36" s="6"/>
      <c r="S36" s="6"/>
    </row>
    <row r="37" spans="18:19" x14ac:dyDescent="0.2">
      <c r="R37" s="6"/>
      <c r="S37" s="6"/>
    </row>
  </sheetData>
  <pageMargins left="0.7" right="0.7" top="0.75" bottom="0.75" header="0.3" footer="0.3"/>
  <pageSetup scale="7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4"/>
  <sheetViews>
    <sheetView zoomScaleNormal="100" workbookViewId="0">
      <selection activeCell="H91" sqref="H91"/>
    </sheetView>
  </sheetViews>
  <sheetFormatPr defaultRowHeight="12.75" x14ac:dyDescent="0.2"/>
  <cols>
    <col min="1" max="1" width="47" bestFit="1" customWidth="1"/>
    <col min="2" max="2" width="11.42578125" bestFit="1" customWidth="1"/>
    <col min="3" max="3" width="11.28515625" bestFit="1" customWidth="1"/>
    <col min="4" max="4" width="9.710937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379</v>
      </c>
      <c r="B2" s="5">
        <v>12414.01</v>
      </c>
      <c r="C2" s="5" t="s">
        <v>383</v>
      </c>
      <c r="D2" s="5" t="s">
        <v>381</v>
      </c>
      <c r="E2" s="5"/>
      <c r="F2" s="5"/>
    </row>
    <row r="3" spans="1:6" x14ac:dyDescent="0.2">
      <c r="A3" s="56" t="s">
        <v>375</v>
      </c>
      <c r="B3" s="5">
        <v>50726.130000000005</v>
      </c>
      <c r="C3" s="5" t="s">
        <v>382</v>
      </c>
      <c r="D3" s="5" t="s">
        <v>381</v>
      </c>
      <c r="E3" s="5"/>
      <c r="F3" s="5"/>
    </row>
    <row r="4" spans="1:6" x14ac:dyDescent="0.2">
      <c r="B4" s="5"/>
      <c r="C4" s="5"/>
      <c r="D4" s="5"/>
      <c r="E4" s="5"/>
      <c r="F4" s="5"/>
    </row>
  </sheetData>
  <hyperlinks>
    <hyperlink ref="A2" location="'901363478'!A1" display="901363478- FIP-CFF~Bluff Minor Add to 900248417"/>
    <hyperlink ref="A3" location="'900248417'!A1" display="900248417- FIP-Red Bluff Sub:Construct 500/230kV su"/>
  </hyperlinks>
  <pageMargins left="0.7" right="0.7" top="0.75" bottom="0.75" header="0.3" footer="0.3"/>
  <pageSetup orientation="landscape" r:id="rId1"/>
  <headerFooter>
    <oddHeader>&amp;R&amp;8TO2019 Draft Annual Update
Attachment 4
WP-Schedule 10-Recorded CWIP Expenditures 2017
Page &amp;P of &amp;N</oddHeader>
  </headerFooter>
  <customProperties>
    <customPr name="_pios_id" r:id="rId2"/>
  </customProperties>
  <ignoredErrors>
    <ignoredError sqref="C2:C3" numberStoredAsText="1"/>
  </ignoredErrors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zoomScale="80" zoomScaleNormal="80" workbookViewId="0"/>
  </sheetViews>
  <sheetFormatPr defaultRowHeight="12.75" x14ac:dyDescent="0.2"/>
  <cols>
    <col min="1" max="1" width="16.85546875" customWidth="1"/>
    <col min="2" max="2" width="24" customWidth="1"/>
    <col min="3" max="3" width="19.7109375" customWidth="1"/>
    <col min="4" max="4" width="34.7109375" customWidth="1"/>
    <col min="5" max="7" width="7.42578125" bestFit="1" customWidth="1"/>
    <col min="8" max="9" width="4.42578125" bestFit="1" customWidth="1"/>
    <col min="10" max="10" width="3.7109375" bestFit="1" customWidth="1"/>
    <col min="11" max="11" width="10.85546875" bestFit="1" customWidth="1"/>
    <col min="12" max="12" width="12.42578125" bestFit="1" customWidth="1"/>
  </cols>
  <sheetData>
    <row r="1" spans="1:19" x14ac:dyDescent="0.2">
      <c r="A1" s="1" t="s">
        <v>378</v>
      </c>
      <c r="B1" s="1" t="s">
        <v>377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380</v>
      </c>
      <c r="B2" t="s">
        <v>379</v>
      </c>
    </row>
    <row r="4" spans="1:19" x14ac:dyDescent="0.2">
      <c r="M4" s="62"/>
      <c r="N4" s="62"/>
      <c r="O4" s="62"/>
      <c r="P4" s="62"/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3" t="s">
        <v>16</v>
      </c>
      <c r="L6" s="151" t="s">
        <v>17</v>
      </c>
      <c r="M6" s="62"/>
      <c r="N6" s="62"/>
      <c r="O6" s="62"/>
      <c r="P6" s="62"/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2</v>
      </c>
      <c r="F7" s="34">
        <v>3</v>
      </c>
      <c r="G7" s="34">
        <v>4</v>
      </c>
      <c r="H7" s="34">
        <v>6</v>
      </c>
      <c r="I7" s="34">
        <v>7</v>
      </c>
      <c r="J7" s="34">
        <v>9</v>
      </c>
      <c r="K7" s="16"/>
      <c r="L7" s="28"/>
      <c r="M7" s="62"/>
      <c r="N7" s="62"/>
      <c r="O7" s="62"/>
      <c r="P7" s="62"/>
      <c r="Q7" s="62"/>
      <c r="R7" s="62"/>
      <c r="S7" s="62"/>
    </row>
    <row r="8" spans="1:19" ht="25.5" x14ac:dyDescent="0.2">
      <c r="A8" s="158" t="s">
        <v>9</v>
      </c>
      <c r="B8" s="19" t="s">
        <v>34</v>
      </c>
      <c r="C8" s="2" t="s">
        <v>35</v>
      </c>
      <c r="D8" s="4" t="s">
        <v>34</v>
      </c>
      <c r="E8" s="35">
        <v>0.01</v>
      </c>
      <c r="F8" s="36">
        <v>1.19</v>
      </c>
      <c r="G8" s="36"/>
      <c r="H8" s="36">
        <v>-7.0000000000000007E-2</v>
      </c>
      <c r="I8" s="36">
        <v>-0.05</v>
      </c>
      <c r="J8" s="36">
        <v>0.01</v>
      </c>
      <c r="K8" s="9">
        <v>1.0899999999999999</v>
      </c>
      <c r="L8" s="29">
        <v>1.0899999999999999</v>
      </c>
      <c r="M8" s="62"/>
      <c r="N8" s="62"/>
      <c r="O8" s="62"/>
      <c r="P8" s="62"/>
      <c r="Q8" s="62"/>
      <c r="R8" s="62"/>
      <c r="S8" s="62"/>
    </row>
    <row r="9" spans="1:19" x14ac:dyDescent="0.2">
      <c r="A9" s="18"/>
      <c r="B9" s="20"/>
      <c r="C9" s="7" t="s">
        <v>145</v>
      </c>
      <c r="D9" s="8"/>
      <c r="E9" s="37">
        <v>0.01</v>
      </c>
      <c r="F9" s="38">
        <v>1.19</v>
      </c>
      <c r="G9" s="38"/>
      <c r="H9" s="38">
        <v>-7.0000000000000007E-2</v>
      </c>
      <c r="I9" s="38">
        <v>-0.05</v>
      </c>
      <c r="J9" s="38">
        <v>0.01</v>
      </c>
      <c r="K9" s="10">
        <v>1.0899999999999999</v>
      </c>
      <c r="L9" s="30">
        <v>1.0899999999999999</v>
      </c>
    </row>
    <row r="10" spans="1:19" x14ac:dyDescent="0.2">
      <c r="A10" s="18"/>
      <c r="B10" s="22" t="s">
        <v>146</v>
      </c>
      <c r="C10" s="23"/>
      <c r="D10" s="23"/>
      <c r="E10" s="39">
        <v>0.01</v>
      </c>
      <c r="F10" s="40">
        <v>1.19</v>
      </c>
      <c r="G10" s="40"/>
      <c r="H10" s="40">
        <v>-7.0000000000000007E-2</v>
      </c>
      <c r="I10" s="40">
        <v>-0.05</v>
      </c>
      <c r="J10" s="40">
        <v>0.01</v>
      </c>
      <c r="K10" s="24">
        <v>1.0899999999999999</v>
      </c>
      <c r="L10" s="31">
        <v>1.0899999999999999</v>
      </c>
    </row>
    <row r="11" spans="1:19" x14ac:dyDescent="0.2">
      <c r="A11" s="18"/>
      <c r="B11" s="19" t="s">
        <v>14</v>
      </c>
      <c r="C11" s="2" t="s">
        <v>11</v>
      </c>
      <c r="D11" s="4" t="s">
        <v>12</v>
      </c>
      <c r="E11" s="35">
        <v>272.57</v>
      </c>
      <c r="F11" s="36">
        <v>-383.09</v>
      </c>
      <c r="G11" s="36">
        <v>110.52</v>
      </c>
      <c r="H11" s="36"/>
      <c r="I11" s="36"/>
      <c r="J11" s="36"/>
      <c r="K11" s="9">
        <v>1.4210854715202004E-14</v>
      </c>
      <c r="L11" s="29">
        <v>1.4210854715202004E-14</v>
      </c>
    </row>
    <row r="12" spans="1:19" x14ac:dyDescent="0.2">
      <c r="A12" s="18"/>
      <c r="B12" s="20"/>
      <c r="C12" s="7" t="s">
        <v>18</v>
      </c>
      <c r="D12" s="8"/>
      <c r="E12" s="37">
        <v>272.57</v>
      </c>
      <c r="F12" s="38">
        <v>-383.09</v>
      </c>
      <c r="G12" s="38">
        <v>110.52</v>
      </c>
      <c r="H12" s="38"/>
      <c r="I12" s="38"/>
      <c r="J12" s="38"/>
      <c r="K12" s="10">
        <v>1.4210854715202004E-14</v>
      </c>
      <c r="L12" s="30">
        <v>1.4210854715202004E-14</v>
      </c>
    </row>
    <row r="13" spans="1:19" x14ac:dyDescent="0.2">
      <c r="A13" s="18"/>
      <c r="B13" s="22" t="s">
        <v>20</v>
      </c>
      <c r="C13" s="23"/>
      <c r="D13" s="23"/>
      <c r="E13" s="39">
        <v>272.57</v>
      </c>
      <c r="F13" s="40">
        <v>-383.09</v>
      </c>
      <c r="G13" s="40">
        <v>110.52</v>
      </c>
      <c r="H13" s="40"/>
      <c r="I13" s="40"/>
      <c r="J13" s="40"/>
      <c r="K13" s="24">
        <v>1.4210854715202004E-14</v>
      </c>
      <c r="L13" s="31">
        <v>1.4210854715202004E-14</v>
      </c>
    </row>
    <row r="14" spans="1:19" x14ac:dyDescent="0.2">
      <c r="A14" s="18"/>
      <c r="B14" s="19" t="s">
        <v>43</v>
      </c>
      <c r="C14" s="2" t="s">
        <v>11</v>
      </c>
      <c r="D14" s="4" t="s">
        <v>12</v>
      </c>
      <c r="E14" s="35">
        <v>1915.09</v>
      </c>
      <c r="F14" s="36">
        <v>1786.83</v>
      </c>
      <c r="G14" s="36">
        <v>997.43999999999994</v>
      </c>
      <c r="H14" s="36"/>
      <c r="I14" s="36"/>
      <c r="J14" s="36"/>
      <c r="K14" s="9">
        <v>4699.3599999999997</v>
      </c>
      <c r="L14" s="29">
        <v>4699.3599999999997</v>
      </c>
    </row>
    <row r="15" spans="1:19" x14ac:dyDescent="0.2">
      <c r="A15" s="18"/>
      <c r="B15" s="20"/>
      <c r="C15" s="7" t="s">
        <v>18</v>
      </c>
      <c r="D15" s="8"/>
      <c r="E15" s="37">
        <v>1915.09</v>
      </c>
      <c r="F15" s="38">
        <v>1786.83</v>
      </c>
      <c r="G15" s="38">
        <v>997.43999999999994</v>
      </c>
      <c r="H15" s="38"/>
      <c r="I15" s="38"/>
      <c r="J15" s="38"/>
      <c r="K15" s="10">
        <v>4699.3599999999997</v>
      </c>
      <c r="L15" s="30">
        <v>4699.3599999999997</v>
      </c>
    </row>
    <row r="16" spans="1:19" x14ac:dyDescent="0.2">
      <c r="A16" s="18"/>
      <c r="B16" s="22" t="s">
        <v>156</v>
      </c>
      <c r="C16" s="23"/>
      <c r="D16" s="23"/>
      <c r="E16" s="39">
        <v>1915.09</v>
      </c>
      <c r="F16" s="40">
        <v>1786.83</v>
      </c>
      <c r="G16" s="40">
        <v>997.43999999999994</v>
      </c>
      <c r="H16" s="40"/>
      <c r="I16" s="40"/>
      <c r="J16" s="40"/>
      <c r="K16" s="24">
        <v>4699.3599999999997</v>
      </c>
      <c r="L16" s="31">
        <v>4699.3599999999997</v>
      </c>
    </row>
    <row r="17" spans="1:12" x14ac:dyDescent="0.2">
      <c r="A17" s="135" t="s">
        <v>21</v>
      </c>
      <c r="B17" s="136"/>
      <c r="C17" s="136"/>
      <c r="D17" s="136"/>
      <c r="E17" s="138">
        <v>2187.67</v>
      </c>
      <c r="F17" s="139">
        <v>1404.9299999999998</v>
      </c>
      <c r="G17" s="139">
        <v>1107.96</v>
      </c>
      <c r="H17" s="139">
        <v>-7.0000000000000007E-2</v>
      </c>
      <c r="I17" s="139">
        <v>-0.05</v>
      </c>
      <c r="J17" s="139">
        <v>0.01</v>
      </c>
      <c r="K17" s="140">
        <v>4700.45</v>
      </c>
      <c r="L17" s="152">
        <v>4700.45</v>
      </c>
    </row>
    <row r="18" spans="1:12" x14ac:dyDescent="0.2">
      <c r="A18" s="4"/>
      <c r="B18" s="4"/>
      <c r="C18" s="4"/>
      <c r="D18" s="4"/>
      <c r="E18" s="35"/>
      <c r="F18" s="36"/>
      <c r="G18" s="36"/>
      <c r="H18" s="36"/>
      <c r="I18" s="36"/>
      <c r="J18" s="36"/>
      <c r="K18" s="9"/>
      <c r="L18" s="29"/>
    </row>
    <row r="19" spans="1:12" x14ac:dyDescent="0.2">
      <c r="A19" s="17" t="s">
        <v>15</v>
      </c>
      <c r="B19" s="19" t="s">
        <v>14</v>
      </c>
      <c r="C19" s="2" t="s">
        <v>11</v>
      </c>
      <c r="D19" s="4" t="s">
        <v>12</v>
      </c>
      <c r="E19" s="35">
        <v>1081.77</v>
      </c>
      <c r="F19" s="36">
        <v>623.98</v>
      </c>
      <c r="G19" s="36">
        <v>519.59999999999991</v>
      </c>
      <c r="H19" s="36"/>
      <c r="I19" s="36"/>
      <c r="J19" s="36"/>
      <c r="K19" s="9">
        <v>2225.35</v>
      </c>
      <c r="L19" s="29">
        <v>2225.35</v>
      </c>
    </row>
    <row r="20" spans="1:12" x14ac:dyDescent="0.2">
      <c r="A20" s="18"/>
      <c r="B20" s="20"/>
      <c r="C20" s="7" t="s">
        <v>18</v>
      </c>
      <c r="D20" s="8"/>
      <c r="E20" s="37">
        <v>1081.77</v>
      </c>
      <c r="F20" s="38">
        <v>623.98</v>
      </c>
      <c r="G20" s="38">
        <v>519.59999999999991</v>
      </c>
      <c r="H20" s="38"/>
      <c r="I20" s="38"/>
      <c r="J20" s="38"/>
      <c r="K20" s="10">
        <v>2225.35</v>
      </c>
      <c r="L20" s="30">
        <v>2225.35</v>
      </c>
    </row>
    <row r="21" spans="1:12" x14ac:dyDescent="0.2">
      <c r="A21" s="18"/>
      <c r="B21" s="22" t="s">
        <v>20</v>
      </c>
      <c r="C21" s="23"/>
      <c r="D21" s="23"/>
      <c r="E21" s="39">
        <v>1081.77</v>
      </c>
      <c r="F21" s="40">
        <v>623.98</v>
      </c>
      <c r="G21" s="40">
        <v>519.59999999999991</v>
      </c>
      <c r="H21" s="40"/>
      <c r="I21" s="40"/>
      <c r="J21" s="40"/>
      <c r="K21" s="24">
        <v>2225.35</v>
      </c>
      <c r="L21" s="31">
        <v>2225.35</v>
      </c>
    </row>
    <row r="22" spans="1:12" x14ac:dyDescent="0.2">
      <c r="A22" s="135" t="s">
        <v>22</v>
      </c>
      <c r="B22" s="136"/>
      <c r="C22" s="136"/>
      <c r="D22" s="136"/>
      <c r="E22" s="138">
        <v>1081.77</v>
      </c>
      <c r="F22" s="139">
        <v>623.98</v>
      </c>
      <c r="G22" s="139">
        <v>519.59999999999991</v>
      </c>
      <c r="H22" s="139"/>
      <c r="I22" s="139"/>
      <c r="J22" s="139"/>
      <c r="K22" s="140">
        <v>2225.35</v>
      </c>
      <c r="L22" s="152">
        <v>2225.35</v>
      </c>
    </row>
    <row r="23" spans="1:12" x14ac:dyDescent="0.2">
      <c r="A23" s="4"/>
      <c r="B23" s="4"/>
      <c r="C23" s="4"/>
      <c r="D23" s="4"/>
      <c r="E23" s="35"/>
      <c r="F23" s="36"/>
      <c r="G23" s="36"/>
      <c r="H23" s="36"/>
      <c r="I23" s="36"/>
      <c r="J23" s="36"/>
      <c r="K23" s="9"/>
      <c r="L23" s="29"/>
    </row>
    <row r="24" spans="1:12" ht="25.5" x14ac:dyDescent="0.2">
      <c r="A24" s="158" t="s">
        <v>66</v>
      </c>
      <c r="B24" s="19" t="s">
        <v>67</v>
      </c>
      <c r="C24" s="2" t="s">
        <v>68</v>
      </c>
      <c r="D24" s="4" t="s">
        <v>70</v>
      </c>
      <c r="E24" s="35">
        <v>84.39</v>
      </c>
      <c r="F24" s="36">
        <v>110.83</v>
      </c>
      <c r="G24" s="36">
        <v>84.59</v>
      </c>
      <c r="H24" s="36"/>
      <c r="I24" s="36"/>
      <c r="J24" s="36"/>
      <c r="K24" s="9">
        <v>279.81</v>
      </c>
      <c r="L24" s="29">
        <v>279.81</v>
      </c>
    </row>
    <row r="25" spans="1:12" x14ac:dyDescent="0.2">
      <c r="A25" s="18"/>
      <c r="B25" s="20"/>
      <c r="C25" s="3"/>
      <c r="D25" s="6" t="s">
        <v>71</v>
      </c>
      <c r="E25" s="52">
        <v>3.58</v>
      </c>
      <c r="F25" s="53">
        <v>2.68</v>
      </c>
      <c r="G25" s="53">
        <v>2.12</v>
      </c>
      <c r="H25" s="53"/>
      <c r="I25" s="53"/>
      <c r="J25" s="53"/>
      <c r="K25" s="11">
        <v>8.379999999999999</v>
      </c>
      <c r="L25" s="51">
        <v>8.379999999999999</v>
      </c>
    </row>
    <row r="26" spans="1:12" x14ac:dyDescent="0.2">
      <c r="A26" s="18"/>
      <c r="B26" s="20"/>
      <c r="C26" s="3"/>
      <c r="D26" s="6" t="s">
        <v>89</v>
      </c>
      <c r="E26" s="52"/>
      <c r="F26" s="53">
        <v>15.35</v>
      </c>
      <c r="G26" s="53">
        <v>3.33</v>
      </c>
      <c r="H26" s="53"/>
      <c r="I26" s="53"/>
      <c r="J26" s="53"/>
      <c r="K26" s="11">
        <v>18.68</v>
      </c>
      <c r="L26" s="51">
        <v>18.68</v>
      </c>
    </row>
    <row r="27" spans="1:12" x14ac:dyDescent="0.2">
      <c r="A27" s="18"/>
      <c r="B27" s="20"/>
      <c r="C27" s="3"/>
      <c r="D27" s="6" t="s">
        <v>72</v>
      </c>
      <c r="E27" s="52">
        <v>2586.66</v>
      </c>
      <c r="F27" s="53">
        <v>1193.3399999999999</v>
      </c>
      <c r="G27" s="53">
        <v>1401.34</v>
      </c>
      <c r="H27" s="53"/>
      <c r="I27" s="53"/>
      <c r="J27" s="53"/>
      <c r="K27" s="11">
        <v>5181.34</v>
      </c>
      <c r="L27" s="51">
        <v>5181.34</v>
      </c>
    </row>
    <row r="28" spans="1:12" x14ac:dyDescent="0.2">
      <c r="A28" s="18"/>
      <c r="B28" s="20"/>
      <c r="C28" s="7" t="s">
        <v>194</v>
      </c>
      <c r="D28" s="8"/>
      <c r="E28" s="37">
        <v>2674.6299999999997</v>
      </c>
      <c r="F28" s="38">
        <v>1322.1999999999998</v>
      </c>
      <c r="G28" s="38">
        <v>1491.3799999999999</v>
      </c>
      <c r="H28" s="38"/>
      <c r="I28" s="38"/>
      <c r="J28" s="38"/>
      <c r="K28" s="10">
        <v>5488.21</v>
      </c>
      <c r="L28" s="30">
        <v>5488.21</v>
      </c>
    </row>
    <row r="29" spans="1:12" x14ac:dyDescent="0.2">
      <c r="A29" s="18"/>
      <c r="B29" s="22" t="s">
        <v>195</v>
      </c>
      <c r="C29" s="23"/>
      <c r="D29" s="23"/>
      <c r="E29" s="39">
        <v>2674.6299999999997</v>
      </c>
      <c r="F29" s="40">
        <v>1322.1999999999998</v>
      </c>
      <c r="G29" s="40">
        <v>1491.3799999999999</v>
      </c>
      <c r="H29" s="40"/>
      <c r="I29" s="40"/>
      <c r="J29" s="40"/>
      <c r="K29" s="24">
        <v>5488.21</v>
      </c>
      <c r="L29" s="31">
        <v>5488.21</v>
      </c>
    </row>
    <row r="30" spans="1:12" x14ac:dyDescent="0.2">
      <c r="A30" s="135" t="s">
        <v>196</v>
      </c>
      <c r="B30" s="136"/>
      <c r="C30" s="136"/>
      <c r="D30" s="136"/>
      <c r="E30" s="138">
        <v>2674.6299999999997</v>
      </c>
      <c r="F30" s="139">
        <v>1322.1999999999998</v>
      </c>
      <c r="G30" s="139">
        <v>1491.3799999999999</v>
      </c>
      <c r="H30" s="139"/>
      <c r="I30" s="139"/>
      <c r="J30" s="139"/>
      <c r="K30" s="140">
        <v>5488.21</v>
      </c>
      <c r="L30" s="152">
        <v>5488.21</v>
      </c>
    </row>
    <row r="31" spans="1:12" ht="13.5" thickBot="1" x14ac:dyDescent="0.25">
      <c r="A31" s="4"/>
      <c r="B31" s="4"/>
      <c r="C31" s="4"/>
      <c r="D31" s="4"/>
      <c r="E31" s="35"/>
      <c r="F31" s="36"/>
      <c r="G31" s="36"/>
      <c r="H31" s="36"/>
      <c r="I31" s="36"/>
      <c r="J31" s="36"/>
      <c r="K31" s="9"/>
      <c r="L31" s="29"/>
    </row>
    <row r="32" spans="1:12" ht="13.5" thickBot="1" x14ac:dyDescent="0.25">
      <c r="A32" s="142" t="s">
        <v>17</v>
      </c>
      <c r="B32" s="143"/>
      <c r="C32" s="143"/>
      <c r="D32" s="143"/>
      <c r="E32" s="144">
        <v>5944.07</v>
      </c>
      <c r="F32" s="145">
        <v>3351.1099999999997</v>
      </c>
      <c r="G32" s="145">
        <v>3118.9399999999996</v>
      </c>
      <c r="H32" s="145">
        <v>-7.0000000000000007E-2</v>
      </c>
      <c r="I32" s="145">
        <v>-0.05</v>
      </c>
      <c r="J32" s="145">
        <v>0.01</v>
      </c>
      <c r="K32" s="146">
        <v>12414.01</v>
      </c>
      <c r="L32" s="153">
        <v>12414.01</v>
      </c>
    </row>
    <row r="35" spans="13:19" x14ac:dyDescent="0.2">
      <c r="M35" s="6"/>
    </row>
    <row r="36" spans="13:19" x14ac:dyDescent="0.2">
      <c r="M36" s="6"/>
      <c r="R36" s="6"/>
      <c r="S36" s="6"/>
    </row>
    <row r="37" spans="13:19" x14ac:dyDescent="0.2">
      <c r="M37" s="6"/>
      <c r="R37" s="6"/>
      <c r="S37" s="6"/>
    </row>
    <row r="38" spans="13:19" x14ac:dyDescent="0.2">
      <c r="M38" s="6"/>
      <c r="R38" s="6"/>
      <c r="S38" s="6"/>
    </row>
    <row r="39" spans="13:19" x14ac:dyDescent="0.2">
      <c r="M39" s="6"/>
      <c r="R39" s="6"/>
      <c r="S39" s="6"/>
    </row>
  </sheetData>
  <pageMargins left="0.7" right="0.7" top="0.75" bottom="0.75" header="0.3" footer="0.3"/>
  <pageSetup scale="7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6.85546875" customWidth="1"/>
    <col min="2" max="2" width="25.28515625" customWidth="1"/>
    <col min="3" max="3" width="20.42578125" customWidth="1"/>
    <col min="4" max="4" width="35.7109375" customWidth="1"/>
    <col min="5" max="6" width="7.42578125" bestFit="1" customWidth="1"/>
    <col min="7" max="7" width="8.5703125" bestFit="1" customWidth="1"/>
    <col min="8" max="8" width="10.85546875" bestFit="1" customWidth="1"/>
    <col min="9" max="9" width="12.42578125" bestFit="1" customWidth="1"/>
  </cols>
  <sheetData>
    <row r="1" spans="1:19" x14ac:dyDescent="0.2">
      <c r="A1" s="1" t="s">
        <v>378</v>
      </c>
      <c r="B1" s="1" t="s">
        <v>377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376</v>
      </c>
      <c r="B2" t="s">
        <v>375</v>
      </c>
    </row>
    <row r="4" spans="1:19" x14ac:dyDescent="0.2">
      <c r="J4" s="62"/>
      <c r="K4" s="62"/>
      <c r="L4" s="62"/>
      <c r="M4" s="62"/>
      <c r="N4" s="62"/>
      <c r="O4" s="62"/>
      <c r="P4" s="62"/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3" t="s">
        <v>16</v>
      </c>
      <c r="I6" s="151" t="s">
        <v>17</v>
      </c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6</v>
      </c>
      <c r="F7" s="34">
        <v>7</v>
      </c>
      <c r="G7" s="34">
        <v>11</v>
      </c>
      <c r="H7" s="16"/>
      <c r="I7" s="28"/>
    </row>
    <row r="8" spans="1:19" ht="25.5" x14ac:dyDescent="0.2">
      <c r="A8" s="158" t="s">
        <v>9</v>
      </c>
      <c r="B8" s="19" t="s">
        <v>34</v>
      </c>
      <c r="C8" s="2" t="s">
        <v>35</v>
      </c>
      <c r="D8" s="4" t="s">
        <v>34</v>
      </c>
      <c r="E8" s="35">
        <v>-0.02</v>
      </c>
      <c r="F8" s="36">
        <v>-0.01</v>
      </c>
      <c r="G8" s="36"/>
      <c r="H8" s="9">
        <v>-0.03</v>
      </c>
      <c r="I8" s="29">
        <v>-0.03</v>
      </c>
    </row>
    <row r="9" spans="1:19" x14ac:dyDescent="0.2">
      <c r="A9" s="18"/>
      <c r="B9" s="20"/>
      <c r="C9" s="7" t="s">
        <v>145</v>
      </c>
      <c r="D9" s="8"/>
      <c r="E9" s="37">
        <v>-0.02</v>
      </c>
      <c r="F9" s="38">
        <v>-0.01</v>
      </c>
      <c r="G9" s="38"/>
      <c r="H9" s="10">
        <v>-0.03</v>
      </c>
      <c r="I9" s="30">
        <v>-0.03</v>
      </c>
    </row>
    <row r="10" spans="1:19" x14ac:dyDescent="0.2">
      <c r="A10" s="18"/>
      <c r="B10" s="22" t="s">
        <v>146</v>
      </c>
      <c r="C10" s="23"/>
      <c r="D10" s="23"/>
      <c r="E10" s="39">
        <v>-0.02</v>
      </c>
      <c r="F10" s="40">
        <v>-0.01</v>
      </c>
      <c r="G10" s="40"/>
      <c r="H10" s="24">
        <v>-0.03</v>
      </c>
      <c r="I10" s="31">
        <v>-0.03</v>
      </c>
    </row>
    <row r="11" spans="1:19" x14ac:dyDescent="0.2">
      <c r="A11" s="18"/>
      <c r="B11" s="19" t="s">
        <v>14</v>
      </c>
      <c r="C11" s="2" t="s">
        <v>11</v>
      </c>
      <c r="D11" s="4" t="s">
        <v>274</v>
      </c>
      <c r="E11" s="35"/>
      <c r="F11" s="36"/>
      <c r="G11" s="36">
        <v>8427.59</v>
      </c>
      <c r="H11" s="9">
        <v>8427.59</v>
      </c>
      <c r="I11" s="29">
        <v>8427.59</v>
      </c>
    </row>
    <row r="12" spans="1:19" x14ac:dyDescent="0.2">
      <c r="A12" s="18"/>
      <c r="B12" s="20"/>
      <c r="C12" s="3"/>
      <c r="D12" s="6" t="s">
        <v>12</v>
      </c>
      <c r="E12" s="52"/>
      <c r="F12" s="53"/>
      <c r="G12" s="53">
        <v>359.34</v>
      </c>
      <c r="H12" s="11">
        <v>359.34</v>
      </c>
      <c r="I12" s="51">
        <v>359.34</v>
      </c>
    </row>
    <row r="13" spans="1:19" x14ac:dyDescent="0.2">
      <c r="A13" s="18"/>
      <c r="B13" s="20"/>
      <c r="C13" s="7" t="s">
        <v>18</v>
      </c>
      <c r="D13" s="8"/>
      <c r="E13" s="37"/>
      <c r="F13" s="38"/>
      <c r="G13" s="38">
        <v>8786.93</v>
      </c>
      <c r="H13" s="10">
        <v>8786.93</v>
      </c>
      <c r="I13" s="30">
        <v>8786.93</v>
      </c>
    </row>
    <row r="14" spans="1:19" x14ac:dyDescent="0.2">
      <c r="A14" s="18"/>
      <c r="B14" s="22" t="s">
        <v>20</v>
      </c>
      <c r="C14" s="23"/>
      <c r="D14" s="23"/>
      <c r="E14" s="39"/>
      <c r="F14" s="40"/>
      <c r="G14" s="40">
        <v>8786.93</v>
      </c>
      <c r="H14" s="24">
        <v>8786.93</v>
      </c>
      <c r="I14" s="31">
        <v>8786.93</v>
      </c>
    </row>
    <row r="15" spans="1:19" x14ac:dyDescent="0.2">
      <c r="A15" s="18"/>
      <c r="B15" s="19" t="s">
        <v>42</v>
      </c>
      <c r="C15" s="2" t="s">
        <v>42</v>
      </c>
      <c r="D15" s="4" t="s">
        <v>42</v>
      </c>
      <c r="E15" s="35"/>
      <c r="F15" s="36"/>
      <c r="G15" s="36">
        <v>27496.2</v>
      </c>
      <c r="H15" s="9">
        <v>27496.2</v>
      </c>
      <c r="I15" s="29">
        <v>27496.2</v>
      </c>
    </row>
    <row r="16" spans="1:19" x14ac:dyDescent="0.2">
      <c r="A16" s="18"/>
      <c r="B16" s="20"/>
      <c r="C16" s="7" t="s">
        <v>154</v>
      </c>
      <c r="D16" s="8"/>
      <c r="E16" s="37"/>
      <c r="F16" s="38"/>
      <c r="G16" s="38">
        <v>27496.2</v>
      </c>
      <c r="H16" s="10">
        <v>27496.2</v>
      </c>
      <c r="I16" s="30">
        <v>27496.2</v>
      </c>
    </row>
    <row r="17" spans="1:9" x14ac:dyDescent="0.2">
      <c r="A17" s="18"/>
      <c r="B17" s="22" t="s">
        <v>154</v>
      </c>
      <c r="C17" s="23"/>
      <c r="D17" s="23"/>
      <c r="E17" s="39"/>
      <c r="F17" s="40"/>
      <c r="G17" s="40">
        <v>27496.2</v>
      </c>
      <c r="H17" s="24">
        <v>27496.2</v>
      </c>
      <c r="I17" s="31">
        <v>27496.2</v>
      </c>
    </row>
    <row r="18" spans="1:9" x14ac:dyDescent="0.2">
      <c r="A18" s="135" t="s">
        <v>21</v>
      </c>
      <c r="B18" s="136"/>
      <c r="C18" s="136"/>
      <c r="D18" s="136"/>
      <c r="E18" s="138">
        <v>-0.02</v>
      </c>
      <c r="F18" s="139">
        <v>-0.01</v>
      </c>
      <c r="G18" s="139">
        <v>36283.130000000005</v>
      </c>
      <c r="H18" s="140">
        <v>36283.1</v>
      </c>
      <c r="I18" s="152">
        <v>36283.1</v>
      </c>
    </row>
    <row r="19" spans="1:9" x14ac:dyDescent="0.2">
      <c r="A19" s="4"/>
      <c r="B19" s="4"/>
      <c r="C19" s="4"/>
      <c r="D19" s="4"/>
      <c r="E19" s="35"/>
      <c r="F19" s="36"/>
      <c r="G19" s="36"/>
      <c r="H19" s="9"/>
      <c r="I19" s="29"/>
    </row>
    <row r="20" spans="1:9" x14ac:dyDescent="0.2">
      <c r="A20" s="17" t="s">
        <v>45</v>
      </c>
      <c r="B20" s="19" t="s">
        <v>35</v>
      </c>
      <c r="C20" s="2" t="s">
        <v>47</v>
      </c>
      <c r="D20" s="4" t="s">
        <v>35</v>
      </c>
      <c r="E20" s="35">
        <v>0.28000000000000003</v>
      </c>
      <c r="F20" s="36"/>
      <c r="G20" s="36">
        <v>19.399999999999999</v>
      </c>
      <c r="H20" s="9">
        <v>19.68</v>
      </c>
      <c r="I20" s="29">
        <v>19.68</v>
      </c>
    </row>
    <row r="21" spans="1:9" x14ac:dyDescent="0.2">
      <c r="A21" s="18"/>
      <c r="B21" s="20"/>
      <c r="C21" s="7" t="s">
        <v>166</v>
      </c>
      <c r="D21" s="8"/>
      <c r="E21" s="37">
        <v>0.28000000000000003</v>
      </c>
      <c r="F21" s="38"/>
      <c r="G21" s="38">
        <v>19.399999999999999</v>
      </c>
      <c r="H21" s="10">
        <v>19.68</v>
      </c>
      <c r="I21" s="30">
        <v>19.68</v>
      </c>
    </row>
    <row r="22" spans="1:9" x14ac:dyDescent="0.2">
      <c r="A22" s="18"/>
      <c r="B22" s="22" t="s">
        <v>145</v>
      </c>
      <c r="C22" s="23"/>
      <c r="D22" s="23"/>
      <c r="E22" s="39">
        <v>0.28000000000000003</v>
      </c>
      <c r="F22" s="40"/>
      <c r="G22" s="40">
        <v>19.399999999999999</v>
      </c>
      <c r="H22" s="24">
        <v>19.68</v>
      </c>
      <c r="I22" s="31">
        <v>19.68</v>
      </c>
    </row>
    <row r="23" spans="1:9" x14ac:dyDescent="0.2">
      <c r="A23" s="135" t="s">
        <v>180</v>
      </c>
      <c r="B23" s="136"/>
      <c r="C23" s="136"/>
      <c r="D23" s="136"/>
      <c r="E23" s="138">
        <v>0.28000000000000003</v>
      </c>
      <c r="F23" s="139"/>
      <c r="G23" s="139">
        <v>19.399999999999999</v>
      </c>
      <c r="H23" s="140">
        <v>19.68</v>
      </c>
      <c r="I23" s="152">
        <v>19.68</v>
      </c>
    </row>
    <row r="24" spans="1:9" x14ac:dyDescent="0.2">
      <c r="A24" s="4"/>
      <c r="B24" s="4"/>
      <c r="C24" s="4"/>
      <c r="D24" s="4"/>
      <c r="E24" s="35"/>
      <c r="F24" s="36"/>
      <c r="G24" s="36"/>
      <c r="H24" s="9"/>
      <c r="I24" s="29"/>
    </row>
    <row r="25" spans="1:9" x14ac:dyDescent="0.2">
      <c r="A25" s="17" t="s">
        <v>15</v>
      </c>
      <c r="B25" s="19" t="s">
        <v>56</v>
      </c>
      <c r="C25" s="2" t="s">
        <v>57</v>
      </c>
      <c r="D25" s="4" t="s">
        <v>58</v>
      </c>
      <c r="E25" s="35">
        <v>1547.83</v>
      </c>
      <c r="F25" s="36"/>
      <c r="G25" s="36"/>
      <c r="H25" s="9">
        <v>1547.83</v>
      </c>
      <c r="I25" s="29">
        <v>1547.83</v>
      </c>
    </row>
    <row r="26" spans="1:9" x14ac:dyDescent="0.2">
      <c r="A26" s="18"/>
      <c r="B26" s="20"/>
      <c r="C26" s="7" t="s">
        <v>192</v>
      </c>
      <c r="D26" s="8"/>
      <c r="E26" s="37">
        <v>1547.83</v>
      </c>
      <c r="F26" s="38"/>
      <c r="G26" s="38"/>
      <c r="H26" s="10">
        <v>1547.83</v>
      </c>
      <c r="I26" s="30">
        <v>1547.83</v>
      </c>
    </row>
    <row r="27" spans="1:9" x14ac:dyDescent="0.2">
      <c r="A27" s="18"/>
      <c r="B27" s="22" t="s">
        <v>193</v>
      </c>
      <c r="C27" s="23"/>
      <c r="D27" s="23"/>
      <c r="E27" s="39">
        <v>1547.83</v>
      </c>
      <c r="F27" s="40"/>
      <c r="G27" s="40"/>
      <c r="H27" s="24">
        <v>1547.83</v>
      </c>
      <c r="I27" s="31">
        <v>1547.83</v>
      </c>
    </row>
    <row r="28" spans="1:9" x14ac:dyDescent="0.2">
      <c r="A28" s="18"/>
      <c r="B28" s="19" t="s">
        <v>14</v>
      </c>
      <c r="C28" s="2" t="s">
        <v>11</v>
      </c>
      <c r="D28" s="4" t="s">
        <v>12</v>
      </c>
      <c r="E28" s="35"/>
      <c r="F28" s="36"/>
      <c r="G28" s="36">
        <v>3340.09</v>
      </c>
      <c r="H28" s="9">
        <v>3340.09</v>
      </c>
      <c r="I28" s="29">
        <v>3340.09</v>
      </c>
    </row>
    <row r="29" spans="1:9" x14ac:dyDescent="0.2">
      <c r="A29" s="18"/>
      <c r="B29" s="20"/>
      <c r="C29" s="7" t="s">
        <v>18</v>
      </c>
      <c r="D29" s="8"/>
      <c r="E29" s="37"/>
      <c r="F29" s="38"/>
      <c r="G29" s="38">
        <v>3340.09</v>
      </c>
      <c r="H29" s="10">
        <v>3340.09</v>
      </c>
      <c r="I29" s="30">
        <v>3340.09</v>
      </c>
    </row>
    <row r="30" spans="1:9" x14ac:dyDescent="0.2">
      <c r="A30" s="18"/>
      <c r="B30" s="22" t="s">
        <v>20</v>
      </c>
      <c r="C30" s="23"/>
      <c r="D30" s="23"/>
      <c r="E30" s="39"/>
      <c r="F30" s="40"/>
      <c r="G30" s="40">
        <v>3340.09</v>
      </c>
      <c r="H30" s="24">
        <v>3340.09</v>
      </c>
      <c r="I30" s="31">
        <v>3340.09</v>
      </c>
    </row>
    <row r="31" spans="1:9" x14ac:dyDescent="0.2">
      <c r="A31" s="135" t="s">
        <v>22</v>
      </c>
      <c r="B31" s="136"/>
      <c r="C31" s="136"/>
      <c r="D31" s="136"/>
      <c r="E31" s="138">
        <v>1547.83</v>
      </c>
      <c r="F31" s="139"/>
      <c r="G31" s="139">
        <v>3340.09</v>
      </c>
      <c r="H31" s="140">
        <v>4887.92</v>
      </c>
      <c r="I31" s="152">
        <v>4887.92</v>
      </c>
    </row>
    <row r="32" spans="1:9" x14ac:dyDescent="0.2">
      <c r="A32" s="4"/>
      <c r="B32" s="4"/>
      <c r="C32" s="4"/>
      <c r="D32" s="4"/>
      <c r="E32" s="35"/>
      <c r="F32" s="36"/>
      <c r="G32" s="36"/>
      <c r="H32" s="9"/>
      <c r="I32" s="29"/>
    </row>
    <row r="33" spans="1:19" ht="25.5" x14ac:dyDescent="0.2">
      <c r="A33" s="158" t="s">
        <v>66</v>
      </c>
      <c r="B33" s="19" t="s">
        <v>67</v>
      </c>
      <c r="C33" s="2" t="s">
        <v>68</v>
      </c>
      <c r="D33" s="4" t="s">
        <v>70</v>
      </c>
      <c r="E33" s="35">
        <v>66.53</v>
      </c>
      <c r="F33" s="36"/>
      <c r="G33" s="36">
        <v>1393.58</v>
      </c>
      <c r="H33" s="9">
        <v>1460.11</v>
      </c>
      <c r="I33" s="29">
        <v>1460.11</v>
      </c>
    </row>
    <row r="34" spans="1:19" x14ac:dyDescent="0.2">
      <c r="A34" s="18"/>
      <c r="B34" s="20"/>
      <c r="C34" s="3"/>
      <c r="D34" s="6" t="s">
        <v>71</v>
      </c>
      <c r="E34" s="52">
        <v>2.14</v>
      </c>
      <c r="F34" s="53"/>
      <c r="G34" s="53">
        <v>25.58</v>
      </c>
      <c r="H34" s="11">
        <v>27.72</v>
      </c>
      <c r="I34" s="51">
        <v>27.72</v>
      </c>
    </row>
    <row r="35" spans="1:19" x14ac:dyDescent="0.2">
      <c r="A35" s="18"/>
      <c r="B35" s="20"/>
      <c r="C35" s="3"/>
      <c r="D35" s="6" t="s">
        <v>89</v>
      </c>
      <c r="E35" s="52">
        <v>3.9</v>
      </c>
      <c r="F35" s="53"/>
      <c r="G35" s="53">
        <v>33.619999999999997</v>
      </c>
      <c r="H35" s="11">
        <v>37.519999999999996</v>
      </c>
      <c r="I35" s="51">
        <v>37.519999999999996</v>
      </c>
    </row>
    <row r="36" spans="1:19" x14ac:dyDescent="0.2">
      <c r="A36" s="18"/>
      <c r="B36" s="20"/>
      <c r="C36" s="3"/>
      <c r="D36" s="6" t="s">
        <v>72</v>
      </c>
      <c r="E36" s="52"/>
      <c r="F36" s="53"/>
      <c r="G36" s="53">
        <v>8010.08</v>
      </c>
      <c r="H36" s="11">
        <v>8010.08</v>
      </c>
      <c r="I36" s="51">
        <v>8010.08</v>
      </c>
    </row>
    <row r="37" spans="1:19" x14ac:dyDescent="0.2">
      <c r="A37" s="18"/>
      <c r="B37" s="20"/>
      <c r="C37" s="7" t="s">
        <v>194</v>
      </c>
      <c r="D37" s="8"/>
      <c r="E37" s="37">
        <v>72.570000000000007</v>
      </c>
      <c r="F37" s="38"/>
      <c r="G37" s="38">
        <v>9462.86</v>
      </c>
      <c r="H37" s="10">
        <v>9535.43</v>
      </c>
      <c r="I37" s="30">
        <v>9535.43</v>
      </c>
    </row>
    <row r="38" spans="1:19" x14ac:dyDescent="0.2">
      <c r="A38" s="18"/>
      <c r="B38" s="22" t="s">
        <v>195</v>
      </c>
      <c r="C38" s="23"/>
      <c r="D38" s="23"/>
      <c r="E38" s="39">
        <v>72.570000000000007</v>
      </c>
      <c r="F38" s="40"/>
      <c r="G38" s="40">
        <v>9462.86</v>
      </c>
      <c r="H38" s="24">
        <v>9535.43</v>
      </c>
      <c r="I38" s="31">
        <v>9535.43</v>
      </c>
    </row>
    <row r="39" spans="1:19" x14ac:dyDescent="0.2">
      <c r="A39" s="135" t="s">
        <v>196</v>
      </c>
      <c r="B39" s="136"/>
      <c r="C39" s="136"/>
      <c r="D39" s="136"/>
      <c r="E39" s="138">
        <v>72.570000000000007</v>
      </c>
      <c r="F39" s="139"/>
      <c r="G39" s="139">
        <v>9462.86</v>
      </c>
      <c r="H39" s="140">
        <v>9535.43</v>
      </c>
      <c r="I39" s="152">
        <v>9535.43</v>
      </c>
    </row>
    <row r="40" spans="1:19" ht="13.5" thickBot="1" x14ac:dyDescent="0.25">
      <c r="A40" s="4"/>
      <c r="B40" s="4"/>
      <c r="C40" s="4"/>
      <c r="D40" s="4"/>
      <c r="E40" s="35"/>
      <c r="F40" s="36"/>
      <c r="G40" s="36"/>
      <c r="H40" s="9"/>
      <c r="I40" s="29"/>
    </row>
    <row r="41" spans="1:19" ht="13.5" thickBot="1" x14ac:dyDescent="0.25">
      <c r="A41" s="142" t="s">
        <v>17</v>
      </c>
      <c r="B41" s="143"/>
      <c r="C41" s="143"/>
      <c r="D41" s="143"/>
      <c r="E41" s="144">
        <v>1620.66</v>
      </c>
      <c r="F41" s="145">
        <v>-0.01</v>
      </c>
      <c r="G41" s="145">
        <v>49105.480000000018</v>
      </c>
      <c r="H41" s="146">
        <v>50726.13</v>
      </c>
      <c r="I41" s="153">
        <v>50726.13</v>
      </c>
    </row>
    <row r="45" spans="1:19" x14ac:dyDescent="0.2">
      <c r="J45" s="6"/>
    </row>
    <row r="46" spans="1:19" x14ac:dyDescent="0.2">
      <c r="J46" s="6"/>
      <c r="R46" s="6"/>
      <c r="S46" s="6"/>
    </row>
    <row r="47" spans="1:19" x14ac:dyDescent="0.2">
      <c r="J47" s="6"/>
      <c r="R47" s="6"/>
      <c r="S47" s="6"/>
    </row>
    <row r="48" spans="1:19" x14ac:dyDescent="0.2">
      <c r="J48" s="6"/>
      <c r="R48" s="6"/>
      <c r="S48" s="6"/>
    </row>
    <row r="49" spans="10:19" x14ac:dyDescent="0.2">
      <c r="J49" s="6"/>
      <c r="R49" s="6"/>
      <c r="S49" s="6"/>
    </row>
  </sheetData>
  <pageMargins left="0.7" right="0.7" top="0.75" bottom="0.75" header="0.3" footer="0.3"/>
  <pageSetup scale="7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5"/>
  <sheetViews>
    <sheetView zoomScaleNormal="100" workbookViewId="0">
      <selection activeCell="A25" sqref="A25"/>
    </sheetView>
  </sheetViews>
  <sheetFormatPr defaultRowHeight="12.75" x14ac:dyDescent="0.2"/>
  <cols>
    <col min="1" max="1" width="47.5703125" bestFit="1" customWidth="1"/>
    <col min="2" max="2" width="10.42578125" bestFit="1" customWidth="1"/>
    <col min="3" max="3" width="11.28515625" bestFit="1" customWidth="1"/>
    <col min="4" max="4" width="15.140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369</v>
      </c>
      <c r="B2" s="5">
        <v>38667.859999999986</v>
      </c>
      <c r="C2" s="5" t="s">
        <v>374</v>
      </c>
      <c r="D2" s="5" t="s">
        <v>371</v>
      </c>
      <c r="E2" s="5"/>
      <c r="F2" s="5"/>
    </row>
    <row r="3" spans="1:6" x14ac:dyDescent="0.2">
      <c r="A3" s="56" t="s">
        <v>366</v>
      </c>
      <c r="B3" s="5">
        <v>544945.71999999986</v>
      </c>
      <c r="C3" s="5" t="s">
        <v>373</v>
      </c>
      <c r="D3" s="5" t="s">
        <v>371</v>
      </c>
      <c r="E3" s="5"/>
      <c r="F3" s="5"/>
    </row>
    <row r="4" spans="1:6" x14ac:dyDescent="0.2">
      <c r="A4" s="56" t="s">
        <v>358</v>
      </c>
      <c r="B4" s="5">
        <v>-399401.11999999994</v>
      </c>
      <c r="C4" s="5" t="s">
        <v>372</v>
      </c>
      <c r="D4" s="5" t="s">
        <v>371</v>
      </c>
      <c r="E4" s="5"/>
      <c r="F4" s="5"/>
    </row>
    <row r="5" spans="1:6" x14ac:dyDescent="0.2">
      <c r="B5" s="5"/>
      <c r="C5" s="5"/>
      <c r="D5" s="5"/>
      <c r="E5" s="5"/>
      <c r="F5" s="5"/>
    </row>
  </sheetData>
  <hyperlinks>
    <hyperlink ref="A2" location="'900603422'!A1" display="900603422- FIP-CFF~Colo River: Relays for D-RB 500k"/>
    <hyperlink ref="A3" location="'900603420'!A1" display="900603420- FIP-CFF~Devers: Install Relays Two N60 r"/>
    <hyperlink ref="A4" location="'800404139'!A1" display="800404139- FIP-Colorado River Sub Expansion"/>
  </hyperlinks>
  <pageMargins left="0.7" right="0.7" top="1" bottom="0.75" header="0.3" footer="0.3"/>
  <pageSetup orientation="landscape" r:id="rId1"/>
  <headerFooter>
    <oddHeader>&amp;R&amp;8TO2019 Draft Annual Update
Attachment 4
WP-Schedule 10-Recorded CWIP Expenditures 2017
Page &amp;P of &amp;N</oddHeader>
  </headerFooter>
  <customProperties>
    <customPr name="_pios_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="80" zoomScaleNormal="80" workbookViewId="0">
      <selection activeCell="C19" sqref="C19"/>
    </sheetView>
  </sheetViews>
  <sheetFormatPr defaultRowHeight="12.75" x14ac:dyDescent="0.2"/>
  <cols>
    <col min="1" max="1" width="15.7109375" customWidth="1"/>
    <col min="2" max="2" width="40.7109375" customWidth="1"/>
    <col min="3" max="3" width="25.7109375" customWidth="1"/>
    <col min="4" max="4" width="40.7109375" customWidth="1"/>
    <col min="5" max="5" width="10" bestFit="1" customWidth="1"/>
    <col min="6" max="6" width="8.7109375" customWidth="1"/>
    <col min="7" max="7" width="4.5703125" customWidth="1"/>
    <col min="8" max="8" width="3.7109375" customWidth="1"/>
    <col min="9" max="9" width="4.42578125" customWidth="1"/>
    <col min="10" max="10" width="4.7109375" customWidth="1"/>
    <col min="11" max="11" width="4.85546875" customWidth="1"/>
    <col min="12" max="12" width="13.28515625" bestFit="1" customWidth="1"/>
    <col min="13" max="13" width="11.42578125" bestFit="1" customWidth="1"/>
  </cols>
  <sheetData>
    <row r="1" spans="1:22" x14ac:dyDescent="0.2">
      <c r="A1" s="1" t="s">
        <v>562</v>
      </c>
      <c r="B1" s="1" t="s">
        <v>561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2" x14ac:dyDescent="0.2">
      <c r="A2" t="s">
        <v>568</v>
      </c>
      <c r="B2" t="s">
        <v>567</v>
      </c>
    </row>
    <row r="4" spans="1:22" x14ac:dyDescent="0.2">
      <c r="N4" s="62"/>
      <c r="O4" s="62"/>
      <c r="P4" s="62"/>
      <c r="Q4" s="62"/>
      <c r="R4" s="62"/>
      <c r="S4" s="62"/>
      <c r="T4" s="62"/>
      <c r="U4" s="62"/>
      <c r="V4" s="62"/>
    </row>
    <row r="5" spans="1:22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62"/>
      <c r="O5" s="62"/>
      <c r="P5" s="62"/>
      <c r="Q5" s="62"/>
      <c r="R5" s="62"/>
      <c r="S5" s="62"/>
      <c r="T5" s="62"/>
      <c r="U5" s="62"/>
      <c r="V5" s="62"/>
    </row>
    <row r="6" spans="1:22" x14ac:dyDescent="0.2">
      <c r="A6" s="134"/>
      <c r="B6" s="134"/>
      <c r="C6" s="134"/>
      <c r="D6" s="134"/>
      <c r="E6" s="136">
        <v>2017</v>
      </c>
      <c r="F6" s="136"/>
      <c r="G6" s="136"/>
      <c r="H6" s="136"/>
      <c r="I6" s="136"/>
      <c r="J6" s="136"/>
      <c r="K6" s="136"/>
      <c r="L6" s="134" t="s">
        <v>16</v>
      </c>
      <c r="M6" s="148" t="s">
        <v>17</v>
      </c>
      <c r="N6" s="62"/>
      <c r="O6" s="62"/>
      <c r="P6" s="62"/>
      <c r="Q6" s="62"/>
      <c r="R6" s="62"/>
      <c r="S6" s="62"/>
      <c r="T6" s="62"/>
      <c r="U6" s="62"/>
      <c r="V6" s="62"/>
    </row>
    <row r="7" spans="1:22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2</v>
      </c>
      <c r="F7" s="34">
        <v>3</v>
      </c>
      <c r="G7" s="34">
        <v>5</v>
      </c>
      <c r="H7" s="34">
        <v>6</v>
      </c>
      <c r="I7" s="34">
        <v>7</v>
      </c>
      <c r="J7" s="34">
        <v>8</v>
      </c>
      <c r="K7" s="34">
        <v>9</v>
      </c>
      <c r="L7" s="16"/>
      <c r="M7" s="115"/>
      <c r="N7" s="62"/>
      <c r="O7" s="62"/>
      <c r="P7" s="62"/>
      <c r="Q7" s="62"/>
      <c r="R7" s="62"/>
      <c r="S7" s="62"/>
      <c r="T7" s="62"/>
      <c r="U7" s="62"/>
      <c r="V7" s="62"/>
    </row>
    <row r="8" spans="1:22" x14ac:dyDescent="0.2">
      <c r="A8" s="116" t="s">
        <v>9</v>
      </c>
      <c r="B8" s="83" t="s">
        <v>34</v>
      </c>
      <c r="C8" s="82" t="s">
        <v>35</v>
      </c>
      <c r="D8" s="67" t="s">
        <v>34</v>
      </c>
      <c r="E8" s="66">
        <v>-0.3</v>
      </c>
      <c r="F8" s="65">
        <v>-18.02</v>
      </c>
      <c r="G8" s="65">
        <v>-0.02</v>
      </c>
      <c r="H8" s="65">
        <v>0.86</v>
      </c>
      <c r="I8" s="65">
        <v>0.62</v>
      </c>
      <c r="J8" s="65">
        <v>-0.01</v>
      </c>
      <c r="K8" s="65">
        <v>-0.12</v>
      </c>
      <c r="L8" s="64">
        <v>-16.990000000000002</v>
      </c>
      <c r="M8" s="117">
        <v>-16.990000000000002</v>
      </c>
      <c r="N8" s="62"/>
      <c r="O8" s="62"/>
      <c r="P8" s="62"/>
      <c r="Q8" s="62"/>
      <c r="R8" s="62"/>
      <c r="S8" s="62"/>
      <c r="T8" s="62"/>
      <c r="U8" s="62"/>
      <c r="V8" s="62"/>
    </row>
    <row r="9" spans="1:22" x14ac:dyDescent="0.2">
      <c r="A9" s="118"/>
      <c r="B9" s="80"/>
      <c r="C9" s="79" t="s">
        <v>145</v>
      </c>
      <c r="D9" s="78"/>
      <c r="E9" s="77">
        <v>-0.3</v>
      </c>
      <c r="F9" s="76">
        <v>-18.02</v>
      </c>
      <c r="G9" s="76">
        <v>-0.02</v>
      </c>
      <c r="H9" s="76">
        <v>0.86</v>
      </c>
      <c r="I9" s="76">
        <v>0.62</v>
      </c>
      <c r="J9" s="76">
        <v>-0.01</v>
      </c>
      <c r="K9" s="76">
        <v>-0.12</v>
      </c>
      <c r="L9" s="75">
        <v>-16.990000000000002</v>
      </c>
      <c r="M9" s="119">
        <v>-16.990000000000002</v>
      </c>
    </row>
    <row r="10" spans="1:22" x14ac:dyDescent="0.2">
      <c r="A10" s="118"/>
      <c r="B10" s="73" t="s">
        <v>146</v>
      </c>
      <c r="C10" s="72"/>
      <c r="D10" s="72"/>
      <c r="E10" s="71">
        <v>-0.3</v>
      </c>
      <c r="F10" s="70">
        <v>-18.02</v>
      </c>
      <c r="G10" s="70">
        <v>-0.02</v>
      </c>
      <c r="H10" s="70">
        <v>0.86</v>
      </c>
      <c r="I10" s="70">
        <v>0.62</v>
      </c>
      <c r="J10" s="70">
        <v>-0.01</v>
      </c>
      <c r="K10" s="70">
        <v>-0.12</v>
      </c>
      <c r="L10" s="69">
        <v>-16.990000000000002</v>
      </c>
      <c r="M10" s="120">
        <v>-16.990000000000002</v>
      </c>
    </row>
    <row r="11" spans="1:22" x14ac:dyDescent="0.2">
      <c r="A11" s="137" t="s">
        <v>21</v>
      </c>
      <c r="B11" s="136"/>
      <c r="C11" s="136"/>
      <c r="D11" s="136"/>
      <c r="E11" s="138">
        <v>-0.3</v>
      </c>
      <c r="F11" s="139">
        <v>-18.02</v>
      </c>
      <c r="G11" s="139">
        <v>-0.02</v>
      </c>
      <c r="H11" s="139">
        <v>0.86</v>
      </c>
      <c r="I11" s="139">
        <v>0.62</v>
      </c>
      <c r="J11" s="139">
        <v>-0.01</v>
      </c>
      <c r="K11" s="139">
        <v>-0.12</v>
      </c>
      <c r="L11" s="140">
        <v>-16.990000000000002</v>
      </c>
      <c r="M11" s="141">
        <v>-16.990000000000002</v>
      </c>
    </row>
    <row r="12" spans="1:22" x14ac:dyDescent="0.2">
      <c r="A12" s="121"/>
      <c r="B12" s="67"/>
      <c r="C12" s="67"/>
      <c r="D12" s="67"/>
      <c r="E12" s="66"/>
      <c r="F12" s="65"/>
      <c r="G12" s="65"/>
      <c r="H12" s="65"/>
      <c r="I12" s="65"/>
      <c r="J12" s="65"/>
      <c r="K12" s="65"/>
      <c r="L12" s="64"/>
      <c r="M12" s="117"/>
    </row>
    <row r="13" spans="1:22" x14ac:dyDescent="0.2">
      <c r="A13" s="116" t="s">
        <v>45</v>
      </c>
      <c r="B13" s="83" t="s">
        <v>14</v>
      </c>
      <c r="C13" s="82" t="s">
        <v>11</v>
      </c>
      <c r="D13" s="67" t="s">
        <v>12</v>
      </c>
      <c r="E13" s="66">
        <v>-5108.53</v>
      </c>
      <c r="F13" s="65"/>
      <c r="G13" s="65"/>
      <c r="H13" s="65"/>
      <c r="I13" s="65"/>
      <c r="J13" s="65"/>
      <c r="K13" s="65"/>
      <c r="L13" s="64">
        <v>-5108.53</v>
      </c>
      <c r="M13" s="117">
        <v>-5108.53</v>
      </c>
    </row>
    <row r="14" spans="1:22" x14ac:dyDescent="0.2">
      <c r="A14" s="118"/>
      <c r="B14" s="80"/>
      <c r="C14" s="79" t="s">
        <v>18</v>
      </c>
      <c r="D14" s="78"/>
      <c r="E14" s="77">
        <v>-5108.53</v>
      </c>
      <c r="F14" s="76"/>
      <c r="G14" s="76"/>
      <c r="H14" s="76"/>
      <c r="I14" s="76"/>
      <c r="J14" s="76"/>
      <c r="K14" s="76"/>
      <c r="L14" s="75">
        <v>-5108.53</v>
      </c>
      <c r="M14" s="119">
        <v>-5108.53</v>
      </c>
    </row>
    <row r="15" spans="1:22" x14ac:dyDescent="0.2">
      <c r="A15" s="118"/>
      <c r="B15" s="73" t="s">
        <v>20</v>
      </c>
      <c r="C15" s="72"/>
      <c r="D15" s="72"/>
      <c r="E15" s="71">
        <v>-5108.53</v>
      </c>
      <c r="F15" s="70"/>
      <c r="G15" s="70"/>
      <c r="H15" s="70"/>
      <c r="I15" s="70"/>
      <c r="J15" s="70"/>
      <c r="K15" s="70"/>
      <c r="L15" s="69">
        <v>-5108.53</v>
      </c>
      <c r="M15" s="120">
        <v>-5108.53</v>
      </c>
    </row>
    <row r="16" spans="1:22" x14ac:dyDescent="0.2">
      <c r="A16" s="118"/>
      <c r="B16" s="83" t="s">
        <v>106</v>
      </c>
      <c r="C16" s="82" t="s">
        <v>47</v>
      </c>
      <c r="D16" s="67" t="s">
        <v>106</v>
      </c>
      <c r="E16" s="66">
        <v>-57900</v>
      </c>
      <c r="F16" s="65"/>
      <c r="G16" s="65"/>
      <c r="H16" s="65"/>
      <c r="I16" s="65"/>
      <c r="J16" s="65"/>
      <c r="K16" s="65"/>
      <c r="L16" s="64">
        <v>-57900</v>
      </c>
      <c r="M16" s="117">
        <v>-57900</v>
      </c>
    </row>
    <row r="17" spans="1:13" x14ac:dyDescent="0.2">
      <c r="A17" s="118"/>
      <c r="B17" s="80"/>
      <c r="C17" s="79" t="s">
        <v>166</v>
      </c>
      <c r="D17" s="78"/>
      <c r="E17" s="77">
        <v>-57900</v>
      </c>
      <c r="F17" s="76"/>
      <c r="G17" s="76"/>
      <c r="H17" s="76"/>
      <c r="I17" s="76"/>
      <c r="J17" s="76"/>
      <c r="K17" s="76"/>
      <c r="L17" s="75">
        <v>-57900</v>
      </c>
      <c r="M17" s="119">
        <v>-57900</v>
      </c>
    </row>
    <row r="18" spans="1:13" x14ac:dyDescent="0.2">
      <c r="A18" s="118"/>
      <c r="B18" s="73" t="s">
        <v>167</v>
      </c>
      <c r="C18" s="72"/>
      <c r="D18" s="72"/>
      <c r="E18" s="71">
        <v>-57900</v>
      </c>
      <c r="F18" s="70"/>
      <c r="G18" s="70"/>
      <c r="H18" s="70"/>
      <c r="I18" s="70"/>
      <c r="J18" s="70"/>
      <c r="K18" s="70"/>
      <c r="L18" s="69">
        <v>-57900</v>
      </c>
      <c r="M18" s="120">
        <v>-57900</v>
      </c>
    </row>
    <row r="19" spans="1:13" x14ac:dyDescent="0.2">
      <c r="A19" s="118"/>
      <c r="B19" s="83" t="s">
        <v>35</v>
      </c>
      <c r="C19" s="82" t="s">
        <v>47</v>
      </c>
      <c r="D19" s="67" t="s">
        <v>35</v>
      </c>
      <c r="E19" s="66">
        <v>-124.77</v>
      </c>
      <c r="F19" s="65"/>
      <c r="G19" s="65"/>
      <c r="H19" s="65"/>
      <c r="I19" s="65"/>
      <c r="J19" s="65"/>
      <c r="K19" s="65"/>
      <c r="L19" s="64">
        <v>-124.77</v>
      </c>
      <c r="M19" s="117">
        <v>-124.77</v>
      </c>
    </row>
    <row r="20" spans="1:13" x14ac:dyDescent="0.2">
      <c r="A20" s="118"/>
      <c r="B20" s="80"/>
      <c r="C20" s="79" t="s">
        <v>166</v>
      </c>
      <c r="D20" s="78"/>
      <c r="E20" s="77">
        <v>-124.77</v>
      </c>
      <c r="F20" s="76"/>
      <c r="G20" s="76"/>
      <c r="H20" s="76"/>
      <c r="I20" s="76"/>
      <c r="J20" s="76"/>
      <c r="K20" s="76"/>
      <c r="L20" s="75">
        <v>-124.77</v>
      </c>
      <c r="M20" s="119">
        <v>-124.77</v>
      </c>
    </row>
    <row r="21" spans="1:13" x14ac:dyDescent="0.2">
      <c r="A21" s="118"/>
      <c r="B21" s="73" t="s">
        <v>145</v>
      </c>
      <c r="C21" s="72"/>
      <c r="D21" s="72"/>
      <c r="E21" s="71">
        <v>-124.77</v>
      </c>
      <c r="F21" s="70"/>
      <c r="G21" s="70"/>
      <c r="H21" s="70"/>
      <c r="I21" s="70"/>
      <c r="J21" s="70"/>
      <c r="K21" s="70"/>
      <c r="L21" s="69">
        <v>-124.77</v>
      </c>
      <c r="M21" s="120">
        <v>-124.77</v>
      </c>
    </row>
    <row r="22" spans="1:13" x14ac:dyDescent="0.2">
      <c r="A22" s="137" t="s">
        <v>180</v>
      </c>
      <c r="B22" s="136"/>
      <c r="C22" s="136"/>
      <c r="D22" s="136"/>
      <c r="E22" s="138">
        <v>-63133.299999999996</v>
      </c>
      <c r="F22" s="139"/>
      <c r="G22" s="139"/>
      <c r="H22" s="139"/>
      <c r="I22" s="139"/>
      <c r="J22" s="139"/>
      <c r="K22" s="139"/>
      <c r="L22" s="140">
        <v>-63133.299999999996</v>
      </c>
      <c r="M22" s="141">
        <v>-63133.299999999996</v>
      </c>
    </row>
    <row r="23" spans="1:13" x14ac:dyDescent="0.2">
      <c r="A23" s="121"/>
      <c r="B23" s="67"/>
      <c r="C23" s="67"/>
      <c r="D23" s="67"/>
      <c r="E23" s="66"/>
      <c r="F23" s="65"/>
      <c r="G23" s="65"/>
      <c r="H23" s="65"/>
      <c r="I23" s="65"/>
      <c r="J23" s="65"/>
      <c r="K23" s="65"/>
      <c r="L23" s="64"/>
      <c r="M23" s="117"/>
    </row>
    <row r="24" spans="1:13" x14ac:dyDescent="0.2">
      <c r="A24" s="116" t="s">
        <v>15</v>
      </c>
      <c r="B24" s="83" t="s">
        <v>56</v>
      </c>
      <c r="C24" s="82" t="s">
        <v>11</v>
      </c>
      <c r="D24" s="67" t="s">
        <v>12</v>
      </c>
      <c r="E24" s="66">
        <v>-5201.1499999999996</v>
      </c>
      <c r="F24" s="65"/>
      <c r="G24" s="65"/>
      <c r="H24" s="65"/>
      <c r="I24" s="65"/>
      <c r="J24" s="65"/>
      <c r="K24" s="65"/>
      <c r="L24" s="64">
        <v>-5201.1499999999996</v>
      </c>
      <c r="M24" s="117">
        <v>-5201.1499999999996</v>
      </c>
    </row>
    <row r="25" spans="1:13" x14ac:dyDescent="0.2">
      <c r="A25" s="118"/>
      <c r="B25" s="80"/>
      <c r="C25" s="79" t="s">
        <v>18</v>
      </c>
      <c r="D25" s="78"/>
      <c r="E25" s="77">
        <v>-5201.1499999999996</v>
      </c>
      <c r="F25" s="76"/>
      <c r="G25" s="76"/>
      <c r="H25" s="76"/>
      <c r="I25" s="76"/>
      <c r="J25" s="76"/>
      <c r="K25" s="76"/>
      <c r="L25" s="75">
        <v>-5201.1499999999996</v>
      </c>
      <c r="M25" s="119">
        <v>-5201.1499999999996</v>
      </c>
    </row>
    <row r="26" spans="1:13" x14ac:dyDescent="0.2">
      <c r="A26" s="118"/>
      <c r="B26" s="73" t="s">
        <v>193</v>
      </c>
      <c r="C26" s="72"/>
      <c r="D26" s="72"/>
      <c r="E26" s="71">
        <v>-5201.1499999999996</v>
      </c>
      <c r="F26" s="70"/>
      <c r="G26" s="70"/>
      <c r="H26" s="70"/>
      <c r="I26" s="70"/>
      <c r="J26" s="70"/>
      <c r="K26" s="70"/>
      <c r="L26" s="69">
        <v>-5201.1499999999996</v>
      </c>
      <c r="M26" s="120">
        <v>-5201.1499999999996</v>
      </c>
    </row>
    <row r="27" spans="1:13" x14ac:dyDescent="0.2">
      <c r="A27" s="118"/>
      <c r="B27" s="83" t="s">
        <v>14</v>
      </c>
      <c r="C27" s="82" t="s">
        <v>11</v>
      </c>
      <c r="D27" s="67" t="s">
        <v>12</v>
      </c>
      <c r="E27" s="66">
        <v>-11934.970000000001</v>
      </c>
      <c r="F27" s="65"/>
      <c r="G27" s="65"/>
      <c r="H27" s="65"/>
      <c r="I27" s="65"/>
      <c r="J27" s="65"/>
      <c r="K27" s="65"/>
      <c r="L27" s="64">
        <v>-11934.970000000001</v>
      </c>
      <c r="M27" s="117">
        <v>-11934.970000000001</v>
      </c>
    </row>
    <row r="28" spans="1:13" x14ac:dyDescent="0.2">
      <c r="A28" s="118"/>
      <c r="B28" s="80"/>
      <c r="C28" s="79" t="s">
        <v>18</v>
      </c>
      <c r="D28" s="78"/>
      <c r="E28" s="77">
        <v>-11934.970000000001</v>
      </c>
      <c r="F28" s="76"/>
      <c r="G28" s="76"/>
      <c r="H28" s="76"/>
      <c r="I28" s="76"/>
      <c r="J28" s="76"/>
      <c r="K28" s="76"/>
      <c r="L28" s="75">
        <v>-11934.970000000001</v>
      </c>
      <c r="M28" s="119">
        <v>-11934.970000000001</v>
      </c>
    </row>
    <row r="29" spans="1:13" x14ac:dyDescent="0.2">
      <c r="A29" s="118"/>
      <c r="B29" s="73" t="s">
        <v>20</v>
      </c>
      <c r="C29" s="72"/>
      <c r="D29" s="72"/>
      <c r="E29" s="71">
        <v>-11934.970000000001</v>
      </c>
      <c r="F29" s="70"/>
      <c r="G29" s="70"/>
      <c r="H29" s="70"/>
      <c r="I29" s="70"/>
      <c r="J29" s="70"/>
      <c r="K29" s="70"/>
      <c r="L29" s="69">
        <v>-11934.970000000001</v>
      </c>
      <c r="M29" s="120">
        <v>-11934.970000000001</v>
      </c>
    </row>
    <row r="30" spans="1:13" x14ac:dyDescent="0.2">
      <c r="A30" s="137" t="s">
        <v>22</v>
      </c>
      <c r="B30" s="136"/>
      <c r="C30" s="136"/>
      <c r="D30" s="136"/>
      <c r="E30" s="138">
        <v>-17136.120000000003</v>
      </c>
      <c r="F30" s="139"/>
      <c r="G30" s="139"/>
      <c r="H30" s="139"/>
      <c r="I30" s="139"/>
      <c r="J30" s="139"/>
      <c r="K30" s="139"/>
      <c r="L30" s="140">
        <v>-17136.120000000003</v>
      </c>
      <c r="M30" s="141">
        <v>-17136.120000000003</v>
      </c>
    </row>
    <row r="31" spans="1:13" x14ac:dyDescent="0.2">
      <c r="A31" s="121"/>
      <c r="B31" s="67"/>
      <c r="C31" s="67"/>
      <c r="D31" s="67"/>
      <c r="E31" s="66"/>
      <c r="F31" s="65"/>
      <c r="G31" s="65"/>
      <c r="H31" s="65"/>
      <c r="I31" s="65"/>
      <c r="J31" s="65"/>
      <c r="K31" s="65"/>
      <c r="L31" s="64"/>
      <c r="M31" s="117"/>
    </row>
    <row r="32" spans="1:13" x14ac:dyDescent="0.2">
      <c r="A32" s="116" t="s">
        <v>66</v>
      </c>
      <c r="B32" s="83" t="s">
        <v>67</v>
      </c>
      <c r="C32" s="82" t="s">
        <v>68</v>
      </c>
      <c r="D32" s="67" t="s">
        <v>70</v>
      </c>
      <c r="E32" s="66">
        <v>-2071.9299999999998</v>
      </c>
      <c r="F32" s="65">
        <v>-0.98</v>
      </c>
      <c r="G32" s="65"/>
      <c r="H32" s="65">
        <v>0.04</v>
      </c>
      <c r="I32" s="65">
        <v>0.03</v>
      </c>
      <c r="J32" s="65"/>
      <c r="K32" s="65">
        <v>-0.01</v>
      </c>
      <c r="L32" s="64">
        <v>-2072.85</v>
      </c>
      <c r="M32" s="117">
        <v>-2072.85</v>
      </c>
    </row>
    <row r="33" spans="1:19" x14ac:dyDescent="0.2">
      <c r="A33" s="118"/>
      <c r="B33" s="80"/>
      <c r="C33" s="81"/>
      <c r="D33" s="6" t="s">
        <v>71</v>
      </c>
      <c r="E33" s="52">
        <v>-87.81</v>
      </c>
      <c r="F33" s="53">
        <v>-0.02</v>
      </c>
      <c r="G33" s="53"/>
      <c r="H33" s="53"/>
      <c r="I33" s="53"/>
      <c r="J33" s="53"/>
      <c r="K33" s="53"/>
      <c r="L33" s="11">
        <v>-87.83</v>
      </c>
      <c r="M33" s="122">
        <v>-87.83</v>
      </c>
    </row>
    <row r="34" spans="1:19" x14ac:dyDescent="0.2">
      <c r="A34" s="118"/>
      <c r="B34" s="80"/>
      <c r="C34" s="81"/>
      <c r="D34" s="6" t="s">
        <v>89</v>
      </c>
      <c r="E34" s="52"/>
      <c r="F34" s="53">
        <v>-0.14000000000000001</v>
      </c>
      <c r="G34" s="53"/>
      <c r="H34" s="53"/>
      <c r="I34" s="53"/>
      <c r="J34" s="53"/>
      <c r="K34" s="53"/>
      <c r="L34" s="11">
        <v>-0.14000000000000001</v>
      </c>
      <c r="M34" s="122">
        <v>-0.14000000000000001</v>
      </c>
    </row>
    <row r="35" spans="1:19" x14ac:dyDescent="0.2">
      <c r="A35" s="118"/>
      <c r="B35" s="80"/>
      <c r="C35" s="79" t="s">
        <v>194</v>
      </c>
      <c r="D35" s="78"/>
      <c r="E35" s="77">
        <v>-2159.7399999999998</v>
      </c>
      <c r="F35" s="76">
        <v>-1.1400000000000001</v>
      </c>
      <c r="G35" s="76"/>
      <c r="H35" s="76">
        <v>0.04</v>
      </c>
      <c r="I35" s="76">
        <v>0.03</v>
      </c>
      <c r="J35" s="76"/>
      <c r="K35" s="76">
        <v>-0.01</v>
      </c>
      <c r="L35" s="75">
        <v>-2160.8199999999997</v>
      </c>
      <c r="M35" s="119">
        <v>-2160.8199999999997</v>
      </c>
    </row>
    <row r="36" spans="1:19" x14ac:dyDescent="0.2">
      <c r="A36" s="118"/>
      <c r="B36" s="73" t="s">
        <v>195</v>
      </c>
      <c r="C36" s="72"/>
      <c r="D36" s="72"/>
      <c r="E36" s="71">
        <v>-2159.7399999999998</v>
      </c>
      <c r="F36" s="70">
        <v>-1.1400000000000001</v>
      </c>
      <c r="G36" s="70"/>
      <c r="H36" s="70">
        <v>0.04</v>
      </c>
      <c r="I36" s="70">
        <v>0.03</v>
      </c>
      <c r="J36" s="70"/>
      <c r="K36" s="70">
        <v>-0.01</v>
      </c>
      <c r="L36" s="69">
        <v>-2160.8199999999997</v>
      </c>
      <c r="M36" s="120">
        <v>-2160.8199999999997</v>
      </c>
    </row>
    <row r="37" spans="1:19" x14ac:dyDescent="0.2">
      <c r="A37" s="137" t="s">
        <v>196</v>
      </c>
      <c r="B37" s="136"/>
      <c r="C37" s="136"/>
      <c r="D37" s="136"/>
      <c r="E37" s="138">
        <v>-2159.7399999999998</v>
      </c>
      <c r="F37" s="139">
        <v>-1.1400000000000001</v>
      </c>
      <c r="G37" s="139"/>
      <c r="H37" s="139">
        <v>0.04</v>
      </c>
      <c r="I37" s="139">
        <v>0.03</v>
      </c>
      <c r="J37" s="139"/>
      <c r="K37" s="139">
        <v>-0.01</v>
      </c>
      <c r="L37" s="140">
        <v>-2160.8199999999997</v>
      </c>
      <c r="M37" s="141">
        <v>-2160.8199999999997</v>
      </c>
    </row>
    <row r="38" spans="1:19" ht="13.5" thickBot="1" x14ac:dyDescent="0.25">
      <c r="A38" s="121"/>
      <c r="B38" s="67"/>
      <c r="C38" s="67"/>
      <c r="D38" s="67"/>
      <c r="E38" s="66"/>
      <c r="F38" s="65"/>
      <c r="G38" s="65"/>
      <c r="H38" s="65"/>
      <c r="I38" s="65"/>
      <c r="J38" s="65"/>
      <c r="K38" s="65"/>
      <c r="L38" s="64"/>
      <c r="M38" s="117"/>
    </row>
    <row r="39" spans="1:19" ht="13.5" thickBot="1" x14ac:dyDescent="0.25">
      <c r="A39" s="142" t="s">
        <v>17</v>
      </c>
      <c r="B39" s="143"/>
      <c r="C39" s="143"/>
      <c r="D39" s="143"/>
      <c r="E39" s="144">
        <v>-82429.459999999992</v>
      </c>
      <c r="F39" s="145">
        <v>-19.16</v>
      </c>
      <c r="G39" s="145">
        <v>-0.02</v>
      </c>
      <c r="H39" s="145">
        <v>0.9</v>
      </c>
      <c r="I39" s="145">
        <v>0.65</v>
      </c>
      <c r="J39" s="145">
        <v>-0.01</v>
      </c>
      <c r="K39" s="145">
        <v>-0.13</v>
      </c>
      <c r="L39" s="146">
        <v>-82447.23</v>
      </c>
      <c r="M39" s="147">
        <v>-82447.23</v>
      </c>
    </row>
    <row r="44" spans="1:19" x14ac:dyDescent="0.2">
      <c r="R44" s="6"/>
      <c r="S44" s="6"/>
    </row>
    <row r="45" spans="1:19" x14ac:dyDescent="0.2">
      <c r="R45" s="6"/>
      <c r="S45" s="6"/>
    </row>
    <row r="46" spans="1:19" x14ac:dyDescent="0.2">
      <c r="R46" s="6"/>
      <c r="S46" s="6"/>
    </row>
    <row r="47" spans="1:19" x14ac:dyDescent="0.2">
      <c r="R47" s="6"/>
      <c r="S47" s="6"/>
    </row>
  </sheetData>
  <pageMargins left="0.7" right="0.7" top="0.75" bottom="0.75" header="0.3" footer="0.3"/>
  <pageSetup scale="6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7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D14" sqref="D14"/>
    </sheetView>
  </sheetViews>
  <sheetFormatPr defaultRowHeight="12.75" x14ac:dyDescent="0.2"/>
  <cols>
    <col min="1" max="1" width="16.5703125" customWidth="1"/>
    <col min="2" max="2" width="40.7109375" customWidth="1"/>
    <col min="3" max="3" width="25.7109375" customWidth="1"/>
    <col min="4" max="4" width="40.7109375" customWidth="1"/>
    <col min="5" max="5" width="8.140625" bestFit="1" customWidth="1"/>
    <col min="6" max="6" width="7.42578125" bestFit="1" customWidth="1"/>
    <col min="7" max="7" width="4.42578125" bestFit="1" customWidth="1"/>
    <col min="8" max="8" width="5.85546875" bestFit="1" customWidth="1"/>
    <col min="9" max="9" width="6.5703125" bestFit="1" customWidth="1"/>
    <col min="10" max="10" width="8.5703125" bestFit="1" customWidth="1"/>
    <col min="11" max="11" width="10.85546875" bestFit="1" customWidth="1"/>
    <col min="12" max="12" width="12.42578125" bestFit="1" customWidth="1"/>
  </cols>
  <sheetData>
    <row r="1" spans="1:31" x14ac:dyDescent="0.2">
      <c r="A1" s="1" t="s">
        <v>368</v>
      </c>
      <c r="B1" s="1" t="s">
        <v>360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31" x14ac:dyDescent="0.2">
      <c r="A2" t="s">
        <v>370</v>
      </c>
      <c r="B2" t="s">
        <v>369</v>
      </c>
    </row>
    <row r="4" spans="1:31" x14ac:dyDescent="0.2"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</row>
    <row r="5" spans="1:31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</row>
    <row r="6" spans="1:31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3" t="s">
        <v>16</v>
      </c>
      <c r="L6" s="151" t="s">
        <v>17</v>
      </c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</row>
    <row r="7" spans="1:31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5</v>
      </c>
      <c r="F7" s="34">
        <v>6</v>
      </c>
      <c r="G7" s="34">
        <v>7</v>
      </c>
      <c r="H7" s="34">
        <v>9</v>
      </c>
      <c r="I7" s="34">
        <v>10</v>
      </c>
      <c r="J7" s="34">
        <v>12</v>
      </c>
      <c r="K7" s="16"/>
      <c r="L7" s="28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</row>
    <row r="8" spans="1:31" ht="25.5" x14ac:dyDescent="0.2">
      <c r="A8" s="158" t="s">
        <v>9</v>
      </c>
      <c r="B8" s="19" t="s">
        <v>34</v>
      </c>
      <c r="C8" s="2" t="s">
        <v>35</v>
      </c>
      <c r="D8" s="4" t="s">
        <v>34</v>
      </c>
      <c r="E8" s="35"/>
      <c r="F8" s="36">
        <v>-0.02</v>
      </c>
      <c r="G8" s="36">
        <v>-0.01</v>
      </c>
      <c r="H8" s="36"/>
      <c r="I8" s="36"/>
      <c r="J8" s="36"/>
      <c r="K8" s="9">
        <v>-0.03</v>
      </c>
      <c r="L8" s="29">
        <v>-0.03</v>
      </c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</row>
    <row r="9" spans="1:31" x14ac:dyDescent="0.2">
      <c r="A9" s="18"/>
      <c r="B9" s="20"/>
      <c r="C9" s="7" t="s">
        <v>145</v>
      </c>
      <c r="D9" s="8"/>
      <c r="E9" s="37"/>
      <c r="F9" s="38">
        <v>-0.02</v>
      </c>
      <c r="G9" s="38">
        <v>-0.01</v>
      </c>
      <c r="H9" s="38"/>
      <c r="I9" s="38"/>
      <c r="J9" s="38"/>
      <c r="K9" s="10">
        <v>-0.03</v>
      </c>
      <c r="L9" s="30">
        <v>-0.03</v>
      </c>
    </row>
    <row r="10" spans="1:31" x14ac:dyDescent="0.2">
      <c r="A10" s="18"/>
      <c r="B10" s="22" t="s">
        <v>146</v>
      </c>
      <c r="C10" s="23"/>
      <c r="D10" s="23"/>
      <c r="E10" s="39"/>
      <c r="F10" s="40">
        <v>-0.02</v>
      </c>
      <c r="G10" s="40">
        <v>-0.01</v>
      </c>
      <c r="H10" s="40"/>
      <c r="I10" s="40"/>
      <c r="J10" s="40"/>
      <c r="K10" s="24">
        <v>-0.03</v>
      </c>
      <c r="L10" s="31">
        <v>-0.03</v>
      </c>
    </row>
    <row r="11" spans="1:31" x14ac:dyDescent="0.2">
      <c r="A11" s="18"/>
      <c r="B11" s="19" t="s">
        <v>39</v>
      </c>
      <c r="C11" s="2" t="s">
        <v>11</v>
      </c>
      <c r="D11" s="4" t="s">
        <v>12</v>
      </c>
      <c r="E11" s="35"/>
      <c r="F11" s="36">
        <v>112.92</v>
      </c>
      <c r="G11" s="36"/>
      <c r="H11" s="36"/>
      <c r="I11" s="36"/>
      <c r="J11" s="36"/>
      <c r="K11" s="9">
        <v>112.92</v>
      </c>
      <c r="L11" s="29">
        <v>112.92</v>
      </c>
    </row>
    <row r="12" spans="1:31" x14ac:dyDescent="0.2">
      <c r="A12" s="18"/>
      <c r="B12" s="20"/>
      <c r="C12" s="7" t="s">
        <v>18</v>
      </c>
      <c r="D12" s="8"/>
      <c r="E12" s="37"/>
      <c r="F12" s="38">
        <v>112.92</v>
      </c>
      <c r="G12" s="38"/>
      <c r="H12" s="38"/>
      <c r="I12" s="38"/>
      <c r="J12" s="38"/>
      <c r="K12" s="10">
        <v>112.92</v>
      </c>
      <c r="L12" s="30">
        <v>112.92</v>
      </c>
    </row>
    <row r="13" spans="1:31" x14ac:dyDescent="0.2">
      <c r="A13" s="18"/>
      <c r="B13" s="22" t="s">
        <v>150</v>
      </c>
      <c r="C13" s="23"/>
      <c r="D13" s="23"/>
      <c r="E13" s="39"/>
      <c r="F13" s="40">
        <v>112.92</v>
      </c>
      <c r="G13" s="40"/>
      <c r="H13" s="40"/>
      <c r="I13" s="40"/>
      <c r="J13" s="40"/>
      <c r="K13" s="24">
        <v>112.92</v>
      </c>
      <c r="L13" s="31">
        <v>112.92</v>
      </c>
    </row>
    <row r="14" spans="1:31" x14ac:dyDescent="0.2">
      <c r="A14" s="18"/>
      <c r="B14" s="19" t="s">
        <v>14</v>
      </c>
      <c r="C14" s="2" t="s">
        <v>11</v>
      </c>
      <c r="D14" s="4" t="s">
        <v>12</v>
      </c>
      <c r="E14" s="35">
        <v>5572.0000000000009</v>
      </c>
      <c r="F14" s="36"/>
      <c r="G14" s="36"/>
      <c r="H14" s="36">
        <v>43.9</v>
      </c>
      <c r="I14" s="36">
        <v>-43.9</v>
      </c>
      <c r="J14" s="36"/>
      <c r="K14" s="9">
        <v>5572.0000000000009</v>
      </c>
      <c r="L14" s="29">
        <v>5572.0000000000009</v>
      </c>
    </row>
    <row r="15" spans="1:31" x14ac:dyDescent="0.2">
      <c r="A15" s="18"/>
      <c r="B15" s="20"/>
      <c r="C15" s="7" t="s">
        <v>18</v>
      </c>
      <c r="D15" s="8"/>
      <c r="E15" s="37">
        <v>5572.0000000000009</v>
      </c>
      <c r="F15" s="38"/>
      <c r="G15" s="38"/>
      <c r="H15" s="38">
        <v>43.9</v>
      </c>
      <c r="I15" s="38">
        <v>-43.9</v>
      </c>
      <c r="J15" s="38"/>
      <c r="K15" s="10">
        <v>5572.0000000000009</v>
      </c>
      <c r="L15" s="30">
        <v>5572.0000000000009</v>
      </c>
    </row>
    <row r="16" spans="1:31" x14ac:dyDescent="0.2">
      <c r="A16" s="18"/>
      <c r="B16" s="22" t="s">
        <v>20</v>
      </c>
      <c r="C16" s="23"/>
      <c r="D16" s="23"/>
      <c r="E16" s="39">
        <v>5572.0000000000009</v>
      </c>
      <c r="F16" s="40"/>
      <c r="G16" s="40"/>
      <c r="H16" s="40">
        <v>43.9</v>
      </c>
      <c r="I16" s="40">
        <v>-43.9</v>
      </c>
      <c r="J16" s="40"/>
      <c r="K16" s="24">
        <v>5572.0000000000009</v>
      </c>
      <c r="L16" s="31">
        <v>5572.0000000000009</v>
      </c>
    </row>
    <row r="17" spans="1:12" x14ac:dyDescent="0.2">
      <c r="A17" s="18"/>
      <c r="B17" s="19" t="s">
        <v>42</v>
      </c>
      <c r="C17" s="2" t="s">
        <v>42</v>
      </c>
      <c r="D17" s="4" t="s">
        <v>42</v>
      </c>
      <c r="E17" s="35">
        <v>81.900000000000006</v>
      </c>
      <c r="F17" s="36"/>
      <c r="G17" s="36"/>
      <c r="H17" s="36"/>
      <c r="I17" s="36"/>
      <c r="J17" s="36"/>
      <c r="K17" s="9">
        <v>81.900000000000006</v>
      </c>
      <c r="L17" s="29">
        <v>81.900000000000006</v>
      </c>
    </row>
    <row r="18" spans="1:12" x14ac:dyDescent="0.2">
      <c r="A18" s="18"/>
      <c r="B18" s="20"/>
      <c r="C18" s="7" t="s">
        <v>154</v>
      </c>
      <c r="D18" s="8"/>
      <c r="E18" s="37">
        <v>81.900000000000006</v>
      </c>
      <c r="F18" s="38"/>
      <c r="G18" s="38"/>
      <c r="H18" s="38"/>
      <c r="I18" s="38"/>
      <c r="J18" s="38"/>
      <c r="K18" s="10">
        <v>81.900000000000006</v>
      </c>
      <c r="L18" s="30">
        <v>81.900000000000006</v>
      </c>
    </row>
    <row r="19" spans="1:12" x14ac:dyDescent="0.2">
      <c r="A19" s="18"/>
      <c r="B19" s="22" t="s">
        <v>154</v>
      </c>
      <c r="C19" s="23"/>
      <c r="D19" s="23"/>
      <c r="E19" s="39">
        <v>81.900000000000006</v>
      </c>
      <c r="F19" s="40"/>
      <c r="G19" s="40"/>
      <c r="H19" s="40"/>
      <c r="I19" s="40"/>
      <c r="J19" s="40"/>
      <c r="K19" s="24">
        <v>81.900000000000006</v>
      </c>
      <c r="L19" s="31">
        <v>81.900000000000006</v>
      </c>
    </row>
    <row r="20" spans="1:12" x14ac:dyDescent="0.2">
      <c r="A20" s="135" t="s">
        <v>21</v>
      </c>
      <c r="B20" s="136"/>
      <c r="C20" s="136"/>
      <c r="D20" s="136"/>
      <c r="E20" s="138">
        <v>5653.9000000000005</v>
      </c>
      <c r="F20" s="139">
        <v>112.9</v>
      </c>
      <c r="G20" s="139">
        <v>-0.01</v>
      </c>
      <c r="H20" s="139">
        <v>43.9</v>
      </c>
      <c r="I20" s="139">
        <v>-43.9</v>
      </c>
      <c r="J20" s="139"/>
      <c r="K20" s="140">
        <v>5766.7900000000009</v>
      </c>
      <c r="L20" s="152">
        <v>5766.7900000000009</v>
      </c>
    </row>
    <row r="21" spans="1:12" x14ac:dyDescent="0.2">
      <c r="A21" s="4"/>
      <c r="B21" s="4"/>
      <c r="C21" s="4"/>
      <c r="D21" s="4"/>
      <c r="E21" s="35"/>
      <c r="F21" s="36"/>
      <c r="G21" s="36"/>
      <c r="H21" s="36"/>
      <c r="I21" s="36"/>
      <c r="J21" s="36"/>
      <c r="K21" s="9"/>
      <c r="L21" s="29"/>
    </row>
    <row r="22" spans="1:12" x14ac:dyDescent="0.2">
      <c r="A22" s="17" t="s">
        <v>45</v>
      </c>
      <c r="B22" s="19" t="s">
        <v>94</v>
      </c>
      <c r="C22" s="2" t="s">
        <v>49</v>
      </c>
      <c r="D22" s="4" t="s">
        <v>94</v>
      </c>
      <c r="E22" s="35"/>
      <c r="F22" s="36"/>
      <c r="G22" s="36"/>
      <c r="H22" s="36"/>
      <c r="I22" s="36"/>
      <c r="J22" s="36">
        <v>26555.139999999996</v>
      </c>
      <c r="K22" s="9">
        <v>26555.139999999996</v>
      </c>
      <c r="L22" s="29">
        <v>26555.139999999996</v>
      </c>
    </row>
    <row r="23" spans="1:12" x14ac:dyDescent="0.2">
      <c r="A23" s="18"/>
      <c r="B23" s="20"/>
      <c r="C23" s="7" t="s">
        <v>159</v>
      </c>
      <c r="D23" s="8"/>
      <c r="E23" s="37"/>
      <c r="F23" s="38"/>
      <c r="G23" s="38"/>
      <c r="H23" s="38"/>
      <c r="I23" s="38"/>
      <c r="J23" s="38">
        <v>26555.139999999996</v>
      </c>
      <c r="K23" s="10">
        <v>26555.139999999996</v>
      </c>
      <c r="L23" s="30">
        <v>26555.139999999996</v>
      </c>
    </row>
    <row r="24" spans="1:12" x14ac:dyDescent="0.2">
      <c r="A24" s="18"/>
      <c r="B24" s="22" t="s">
        <v>162</v>
      </c>
      <c r="C24" s="23"/>
      <c r="D24" s="23"/>
      <c r="E24" s="39"/>
      <c r="F24" s="40"/>
      <c r="G24" s="40"/>
      <c r="H24" s="40"/>
      <c r="I24" s="40"/>
      <c r="J24" s="40">
        <v>26555.139999999996</v>
      </c>
      <c r="K24" s="24">
        <v>26555.139999999996</v>
      </c>
      <c r="L24" s="31">
        <v>26555.139999999996</v>
      </c>
    </row>
    <row r="25" spans="1:12" x14ac:dyDescent="0.2">
      <c r="A25" s="18"/>
      <c r="B25" s="19" t="s">
        <v>14</v>
      </c>
      <c r="C25" s="2" t="s">
        <v>11</v>
      </c>
      <c r="D25" s="4" t="s">
        <v>12</v>
      </c>
      <c r="E25" s="35">
        <v>-363.31</v>
      </c>
      <c r="F25" s="36"/>
      <c r="G25" s="36"/>
      <c r="H25" s="36"/>
      <c r="I25" s="36"/>
      <c r="J25" s="36">
        <v>541.72</v>
      </c>
      <c r="K25" s="9">
        <v>178.41000000000003</v>
      </c>
      <c r="L25" s="29">
        <v>178.41000000000003</v>
      </c>
    </row>
    <row r="26" spans="1:12" x14ac:dyDescent="0.2">
      <c r="A26" s="18"/>
      <c r="B26" s="20"/>
      <c r="C26" s="7" t="s">
        <v>18</v>
      </c>
      <c r="D26" s="8"/>
      <c r="E26" s="37">
        <v>-363.31</v>
      </c>
      <c r="F26" s="38"/>
      <c r="G26" s="38"/>
      <c r="H26" s="38"/>
      <c r="I26" s="38"/>
      <c r="J26" s="38">
        <v>541.72</v>
      </c>
      <c r="K26" s="10">
        <v>178.41000000000003</v>
      </c>
      <c r="L26" s="30">
        <v>178.41000000000003</v>
      </c>
    </row>
    <row r="27" spans="1:12" x14ac:dyDescent="0.2">
      <c r="A27" s="18"/>
      <c r="B27" s="22" t="s">
        <v>20</v>
      </c>
      <c r="C27" s="23"/>
      <c r="D27" s="23"/>
      <c r="E27" s="39">
        <v>-363.31</v>
      </c>
      <c r="F27" s="40"/>
      <c r="G27" s="40"/>
      <c r="H27" s="40"/>
      <c r="I27" s="40"/>
      <c r="J27" s="40">
        <v>541.72</v>
      </c>
      <c r="K27" s="24">
        <v>178.41000000000003</v>
      </c>
      <c r="L27" s="31">
        <v>178.41000000000003</v>
      </c>
    </row>
    <row r="28" spans="1:12" x14ac:dyDescent="0.2">
      <c r="A28" s="18"/>
      <c r="B28" s="19" t="s">
        <v>106</v>
      </c>
      <c r="C28" s="2" t="s">
        <v>47</v>
      </c>
      <c r="D28" s="4" t="s">
        <v>106</v>
      </c>
      <c r="E28" s="35">
        <v>-3730.07</v>
      </c>
      <c r="F28" s="36"/>
      <c r="G28" s="36"/>
      <c r="H28" s="36"/>
      <c r="I28" s="36"/>
      <c r="J28" s="36">
        <v>447.17</v>
      </c>
      <c r="K28" s="9">
        <v>-3282.9</v>
      </c>
      <c r="L28" s="29">
        <v>-3282.9</v>
      </c>
    </row>
    <row r="29" spans="1:12" x14ac:dyDescent="0.2">
      <c r="A29" s="18"/>
      <c r="B29" s="20"/>
      <c r="C29" s="7" t="s">
        <v>166</v>
      </c>
      <c r="D29" s="8"/>
      <c r="E29" s="37">
        <v>-3730.07</v>
      </c>
      <c r="F29" s="38"/>
      <c r="G29" s="38"/>
      <c r="H29" s="38"/>
      <c r="I29" s="38"/>
      <c r="J29" s="38">
        <v>447.17</v>
      </c>
      <c r="K29" s="10">
        <v>-3282.9</v>
      </c>
      <c r="L29" s="30">
        <v>-3282.9</v>
      </c>
    </row>
    <row r="30" spans="1:12" x14ac:dyDescent="0.2">
      <c r="A30" s="18"/>
      <c r="B30" s="22" t="s">
        <v>167</v>
      </c>
      <c r="C30" s="23"/>
      <c r="D30" s="23"/>
      <c r="E30" s="39">
        <v>-3730.07</v>
      </c>
      <c r="F30" s="40"/>
      <c r="G30" s="40"/>
      <c r="H30" s="40"/>
      <c r="I30" s="40"/>
      <c r="J30" s="40">
        <v>447.17</v>
      </c>
      <c r="K30" s="24">
        <v>-3282.9</v>
      </c>
      <c r="L30" s="31">
        <v>-3282.9</v>
      </c>
    </row>
    <row r="31" spans="1:12" x14ac:dyDescent="0.2">
      <c r="A31" s="18"/>
      <c r="B31" s="19" t="s">
        <v>35</v>
      </c>
      <c r="C31" s="2" t="s">
        <v>47</v>
      </c>
      <c r="D31" s="4" t="s">
        <v>35</v>
      </c>
      <c r="E31" s="35">
        <v>-296.62</v>
      </c>
      <c r="F31" s="36"/>
      <c r="G31" s="36"/>
      <c r="H31" s="36"/>
      <c r="I31" s="36"/>
      <c r="J31" s="36">
        <v>0.41</v>
      </c>
      <c r="K31" s="9">
        <v>-296.20999999999998</v>
      </c>
      <c r="L31" s="29">
        <v>-296.20999999999998</v>
      </c>
    </row>
    <row r="32" spans="1:12" x14ac:dyDescent="0.2">
      <c r="A32" s="18"/>
      <c r="B32" s="20"/>
      <c r="C32" s="7" t="s">
        <v>166</v>
      </c>
      <c r="D32" s="8"/>
      <c r="E32" s="37">
        <v>-296.62</v>
      </c>
      <c r="F32" s="38"/>
      <c r="G32" s="38"/>
      <c r="H32" s="38"/>
      <c r="I32" s="38"/>
      <c r="J32" s="38">
        <v>0.41</v>
      </c>
      <c r="K32" s="10">
        <v>-296.20999999999998</v>
      </c>
      <c r="L32" s="30">
        <v>-296.20999999999998</v>
      </c>
    </row>
    <row r="33" spans="1:12" x14ac:dyDescent="0.2">
      <c r="A33" s="18"/>
      <c r="B33" s="22" t="s">
        <v>145</v>
      </c>
      <c r="C33" s="23"/>
      <c r="D33" s="23"/>
      <c r="E33" s="39">
        <v>-296.62</v>
      </c>
      <c r="F33" s="40"/>
      <c r="G33" s="40"/>
      <c r="H33" s="40"/>
      <c r="I33" s="40"/>
      <c r="J33" s="40">
        <v>0.41</v>
      </c>
      <c r="K33" s="24">
        <v>-296.20999999999998</v>
      </c>
      <c r="L33" s="31">
        <v>-296.20999999999998</v>
      </c>
    </row>
    <row r="34" spans="1:12" x14ac:dyDescent="0.2">
      <c r="A34" s="135" t="s">
        <v>180</v>
      </c>
      <c r="B34" s="136"/>
      <c r="C34" s="136"/>
      <c r="D34" s="136"/>
      <c r="E34" s="138">
        <v>-4390</v>
      </c>
      <c r="F34" s="139"/>
      <c r="G34" s="139"/>
      <c r="H34" s="139"/>
      <c r="I34" s="139"/>
      <c r="J34" s="139">
        <v>27544.439999999995</v>
      </c>
      <c r="K34" s="140">
        <v>23154.439999999995</v>
      </c>
      <c r="L34" s="152">
        <v>23154.439999999995</v>
      </c>
    </row>
    <row r="35" spans="1:12" x14ac:dyDescent="0.2">
      <c r="A35" s="4"/>
      <c r="B35" s="4"/>
      <c r="C35" s="4"/>
      <c r="D35" s="4"/>
      <c r="E35" s="35"/>
      <c r="F35" s="36"/>
      <c r="G35" s="36"/>
      <c r="H35" s="36"/>
      <c r="I35" s="36"/>
      <c r="J35" s="36"/>
      <c r="K35" s="9"/>
      <c r="L35" s="29"/>
    </row>
    <row r="36" spans="1:12" x14ac:dyDescent="0.2">
      <c r="A36" s="17" t="s">
        <v>54</v>
      </c>
      <c r="B36" s="19" t="s">
        <v>55</v>
      </c>
      <c r="C36" s="2" t="s">
        <v>11</v>
      </c>
      <c r="D36" s="4" t="s">
        <v>12</v>
      </c>
      <c r="E36" s="35"/>
      <c r="F36" s="36"/>
      <c r="G36" s="36"/>
      <c r="H36" s="36">
        <v>283.44</v>
      </c>
      <c r="I36" s="36"/>
      <c r="J36" s="36"/>
      <c r="K36" s="9">
        <v>283.44</v>
      </c>
      <c r="L36" s="29">
        <v>283.44</v>
      </c>
    </row>
    <row r="37" spans="1:12" x14ac:dyDescent="0.2">
      <c r="A37" s="18"/>
      <c r="B37" s="20"/>
      <c r="C37" s="7" t="s">
        <v>18</v>
      </c>
      <c r="D37" s="8"/>
      <c r="E37" s="37"/>
      <c r="F37" s="38"/>
      <c r="G37" s="38"/>
      <c r="H37" s="38">
        <v>283.44</v>
      </c>
      <c r="I37" s="38"/>
      <c r="J37" s="38"/>
      <c r="K37" s="10">
        <v>283.44</v>
      </c>
      <c r="L37" s="30">
        <v>283.44</v>
      </c>
    </row>
    <row r="38" spans="1:12" x14ac:dyDescent="0.2">
      <c r="A38" s="18"/>
      <c r="B38" s="22" t="s">
        <v>185</v>
      </c>
      <c r="C38" s="23"/>
      <c r="D38" s="23"/>
      <c r="E38" s="39"/>
      <c r="F38" s="40"/>
      <c r="G38" s="40"/>
      <c r="H38" s="40">
        <v>283.44</v>
      </c>
      <c r="I38" s="40"/>
      <c r="J38" s="40"/>
      <c r="K38" s="24">
        <v>283.44</v>
      </c>
      <c r="L38" s="31">
        <v>283.44</v>
      </c>
    </row>
    <row r="39" spans="1:12" x14ac:dyDescent="0.2">
      <c r="A39" s="135" t="s">
        <v>191</v>
      </c>
      <c r="B39" s="136"/>
      <c r="C39" s="136"/>
      <c r="D39" s="136"/>
      <c r="E39" s="138"/>
      <c r="F39" s="139"/>
      <c r="G39" s="139"/>
      <c r="H39" s="139">
        <v>283.44</v>
      </c>
      <c r="I39" s="139"/>
      <c r="J39" s="139"/>
      <c r="K39" s="140">
        <v>283.44</v>
      </c>
      <c r="L39" s="152">
        <v>283.44</v>
      </c>
    </row>
    <row r="40" spans="1:12" x14ac:dyDescent="0.2">
      <c r="A40" s="4"/>
      <c r="B40" s="4"/>
      <c r="C40" s="4"/>
      <c r="D40" s="4"/>
      <c r="E40" s="35"/>
      <c r="F40" s="36"/>
      <c r="G40" s="36"/>
      <c r="H40" s="36"/>
      <c r="I40" s="36"/>
      <c r="J40" s="36"/>
      <c r="K40" s="9"/>
      <c r="L40" s="29"/>
    </row>
    <row r="41" spans="1:12" x14ac:dyDescent="0.2">
      <c r="A41" s="17" t="s">
        <v>15</v>
      </c>
      <c r="B41" s="19" t="s">
        <v>56</v>
      </c>
      <c r="C41" s="2" t="s">
        <v>57</v>
      </c>
      <c r="D41" s="4" t="s">
        <v>58</v>
      </c>
      <c r="E41" s="35"/>
      <c r="F41" s="36"/>
      <c r="G41" s="36"/>
      <c r="H41" s="36"/>
      <c r="I41" s="36"/>
      <c r="J41" s="36">
        <v>175.26</v>
      </c>
      <c r="K41" s="9">
        <v>175.26</v>
      </c>
      <c r="L41" s="29">
        <v>175.26</v>
      </c>
    </row>
    <row r="42" spans="1:12" x14ac:dyDescent="0.2">
      <c r="A42" s="18"/>
      <c r="B42" s="20"/>
      <c r="C42" s="7" t="s">
        <v>192</v>
      </c>
      <c r="D42" s="8"/>
      <c r="E42" s="37"/>
      <c r="F42" s="38"/>
      <c r="G42" s="38"/>
      <c r="H42" s="38"/>
      <c r="I42" s="38"/>
      <c r="J42" s="38">
        <v>175.26</v>
      </c>
      <c r="K42" s="10">
        <v>175.26</v>
      </c>
      <c r="L42" s="30">
        <v>175.26</v>
      </c>
    </row>
    <row r="43" spans="1:12" x14ac:dyDescent="0.2">
      <c r="A43" s="18"/>
      <c r="B43" s="20"/>
      <c r="C43" s="2" t="s">
        <v>11</v>
      </c>
      <c r="D43" s="4" t="s">
        <v>12</v>
      </c>
      <c r="E43" s="35">
        <v>-291.17</v>
      </c>
      <c r="F43" s="36"/>
      <c r="G43" s="36"/>
      <c r="H43" s="36"/>
      <c r="I43" s="36"/>
      <c r="J43" s="36">
        <v>-86</v>
      </c>
      <c r="K43" s="9">
        <v>-377.17</v>
      </c>
      <c r="L43" s="29">
        <v>-377.17</v>
      </c>
    </row>
    <row r="44" spans="1:12" x14ac:dyDescent="0.2">
      <c r="A44" s="18"/>
      <c r="B44" s="20"/>
      <c r="C44" s="7" t="s">
        <v>18</v>
      </c>
      <c r="D44" s="8"/>
      <c r="E44" s="37">
        <v>-291.17</v>
      </c>
      <c r="F44" s="38"/>
      <c r="G44" s="38"/>
      <c r="H44" s="38"/>
      <c r="I44" s="38"/>
      <c r="J44" s="38">
        <v>-86</v>
      </c>
      <c r="K44" s="10">
        <v>-377.17</v>
      </c>
      <c r="L44" s="30">
        <v>-377.17</v>
      </c>
    </row>
    <row r="45" spans="1:12" x14ac:dyDescent="0.2">
      <c r="A45" s="18"/>
      <c r="B45" s="22" t="s">
        <v>193</v>
      </c>
      <c r="C45" s="23"/>
      <c r="D45" s="23"/>
      <c r="E45" s="39">
        <v>-291.17</v>
      </c>
      <c r="F45" s="40"/>
      <c r="G45" s="40"/>
      <c r="H45" s="40"/>
      <c r="I45" s="40"/>
      <c r="J45" s="40">
        <v>89.259999999999991</v>
      </c>
      <c r="K45" s="24">
        <v>-201.91000000000003</v>
      </c>
      <c r="L45" s="31">
        <v>-201.91000000000003</v>
      </c>
    </row>
    <row r="46" spans="1:12" x14ac:dyDescent="0.2">
      <c r="A46" s="18"/>
      <c r="B46" s="19" t="s">
        <v>14</v>
      </c>
      <c r="C46" s="2" t="s">
        <v>11</v>
      </c>
      <c r="D46" s="4" t="s">
        <v>12</v>
      </c>
      <c r="E46" s="35">
        <v>501.60999999999984</v>
      </c>
      <c r="F46" s="36">
        <v>101.13</v>
      </c>
      <c r="G46" s="36"/>
      <c r="H46" s="36">
        <v>277.97000000000003</v>
      </c>
      <c r="I46" s="36">
        <v>-39.18</v>
      </c>
      <c r="J46" s="36">
        <v>5788.26</v>
      </c>
      <c r="K46" s="9">
        <v>6629.79</v>
      </c>
      <c r="L46" s="29">
        <v>6629.79</v>
      </c>
    </row>
    <row r="47" spans="1:12" x14ac:dyDescent="0.2">
      <c r="A47" s="18"/>
      <c r="B47" s="20"/>
      <c r="C47" s="7" t="s">
        <v>18</v>
      </c>
      <c r="D47" s="8"/>
      <c r="E47" s="37">
        <v>501.60999999999984</v>
      </c>
      <c r="F47" s="38">
        <v>101.13</v>
      </c>
      <c r="G47" s="38"/>
      <c r="H47" s="38">
        <v>277.97000000000003</v>
      </c>
      <c r="I47" s="38">
        <v>-39.18</v>
      </c>
      <c r="J47" s="38">
        <v>5788.26</v>
      </c>
      <c r="K47" s="10">
        <v>6629.79</v>
      </c>
      <c r="L47" s="30">
        <v>6629.79</v>
      </c>
    </row>
    <row r="48" spans="1:12" x14ac:dyDescent="0.2">
      <c r="A48" s="18"/>
      <c r="B48" s="22" t="s">
        <v>20</v>
      </c>
      <c r="C48" s="23"/>
      <c r="D48" s="23"/>
      <c r="E48" s="39">
        <v>501.60999999999984</v>
      </c>
      <c r="F48" s="40">
        <v>101.13</v>
      </c>
      <c r="G48" s="40"/>
      <c r="H48" s="40">
        <v>277.97000000000003</v>
      </c>
      <c r="I48" s="40">
        <v>-39.18</v>
      </c>
      <c r="J48" s="40">
        <v>5788.26</v>
      </c>
      <c r="K48" s="24">
        <v>6629.79</v>
      </c>
      <c r="L48" s="31">
        <v>6629.79</v>
      </c>
    </row>
    <row r="49" spans="1:19" x14ac:dyDescent="0.2">
      <c r="A49" s="135" t="s">
        <v>22</v>
      </c>
      <c r="B49" s="136"/>
      <c r="C49" s="136"/>
      <c r="D49" s="136"/>
      <c r="E49" s="138">
        <v>210.43999999999983</v>
      </c>
      <c r="F49" s="139">
        <v>101.13</v>
      </c>
      <c r="G49" s="139"/>
      <c r="H49" s="139">
        <v>277.97000000000003</v>
      </c>
      <c r="I49" s="139">
        <v>-39.18</v>
      </c>
      <c r="J49" s="139">
        <v>5877.52</v>
      </c>
      <c r="K49" s="140">
        <v>6427.88</v>
      </c>
      <c r="L49" s="152">
        <v>6427.88</v>
      </c>
    </row>
    <row r="50" spans="1:19" x14ac:dyDescent="0.2">
      <c r="A50" s="4"/>
      <c r="B50" s="4"/>
      <c r="C50" s="4"/>
      <c r="D50" s="4"/>
      <c r="E50" s="35"/>
      <c r="F50" s="36"/>
      <c r="G50" s="36"/>
      <c r="H50" s="36"/>
      <c r="I50" s="36"/>
      <c r="J50" s="36"/>
      <c r="K50" s="9"/>
      <c r="L50" s="29"/>
    </row>
    <row r="51" spans="1:19" ht="25.5" x14ac:dyDescent="0.2">
      <c r="A51" s="158" t="s">
        <v>66</v>
      </c>
      <c r="B51" s="19" t="s">
        <v>67</v>
      </c>
      <c r="C51" s="2" t="s">
        <v>68</v>
      </c>
      <c r="D51" s="4" t="s">
        <v>70</v>
      </c>
      <c r="E51" s="35">
        <v>42.36</v>
      </c>
      <c r="F51" s="36">
        <v>9.1999999999999993</v>
      </c>
      <c r="G51" s="36"/>
      <c r="H51" s="36">
        <v>28.78</v>
      </c>
      <c r="I51" s="36">
        <v>-3.07</v>
      </c>
      <c r="J51" s="36">
        <v>654.01</v>
      </c>
      <c r="K51" s="9">
        <v>731.28</v>
      </c>
      <c r="L51" s="29">
        <v>731.28</v>
      </c>
    </row>
    <row r="52" spans="1:19" x14ac:dyDescent="0.2">
      <c r="A52" s="18"/>
      <c r="B52" s="20"/>
      <c r="C52" s="3"/>
      <c r="D52" s="6" t="s">
        <v>71</v>
      </c>
      <c r="E52" s="52">
        <v>-2.19</v>
      </c>
      <c r="F52" s="53">
        <v>0.3</v>
      </c>
      <c r="G52" s="53"/>
      <c r="H52" s="53">
        <v>6.67</v>
      </c>
      <c r="I52" s="53">
        <v>-0.1</v>
      </c>
      <c r="J52" s="53">
        <v>13.84</v>
      </c>
      <c r="K52" s="11">
        <v>18.52</v>
      </c>
      <c r="L52" s="51">
        <v>18.52</v>
      </c>
    </row>
    <row r="53" spans="1:19" x14ac:dyDescent="0.2">
      <c r="A53" s="18"/>
      <c r="B53" s="20"/>
      <c r="C53" s="3"/>
      <c r="D53" s="6" t="s">
        <v>89</v>
      </c>
      <c r="E53" s="52">
        <v>2.46</v>
      </c>
      <c r="F53" s="53">
        <v>0.54</v>
      </c>
      <c r="G53" s="53"/>
      <c r="H53" s="53">
        <v>0.85</v>
      </c>
      <c r="I53" s="53">
        <v>-0.17</v>
      </c>
      <c r="J53" s="53">
        <v>38.31</v>
      </c>
      <c r="K53" s="11">
        <v>41.99</v>
      </c>
      <c r="L53" s="51">
        <v>41.99</v>
      </c>
    </row>
    <row r="54" spans="1:19" x14ac:dyDescent="0.2">
      <c r="A54" s="18"/>
      <c r="B54" s="20"/>
      <c r="C54" s="3"/>
      <c r="D54" s="6" t="s">
        <v>72</v>
      </c>
      <c r="E54" s="52">
        <v>1872.41</v>
      </c>
      <c r="F54" s="53">
        <v>129.9</v>
      </c>
      <c r="G54" s="53"/>
      <c r="H54" s="53">
        <v>276.69</v>
      </c>
      <c r="I54" s="53">
        <v>-35.479999999999997</v>
      </c>
      <c r="J54" s="53"/>
      <c r="K54" s="11">
        <v>2243.52</v>
      </c>
      <c r="L54" s="51">
        <v>2243.52</v>
      </c>
    </row>
    <row r="55" spans="1:19" x14ac:dyDescent="0.2">
      <c r="A55" s="18"/>
      <c r="B55" s="20"/>
      <c r="C55" s="7" t="s">
        <v>194</v>
      </c>
      <c r="D55" s="8"/>
      <c r="E55" s="37">
        <v>1915.0400000000002</v>
      </c>
      <c r="F55" s="38">
        <v>139.94</v>
      </c>
      <c r="G55" s="38"/>
      <c r="H55" s="38">
        <v>312.99</v>
      </c>
      <c r="I55" s="38">
        <v>-38.819999999999993</v>
      </c>
      <c r="J55" s="38">
        <v>706.16000000000008</v>
      </c>
      <c r="K55" s="10">
        <v>3035.31</v>
      </c>
      <c r="L55" s="30">
        <v>3035.31</v>
      </c>
    </row>
    <row r="56" spans="1:19" x14ac:dyDescent="0.2">
      <c r="A56" s="18"/>
      <c r="B56" s="22" t="s">
        <v>195</v>
      </c>
      <c r="C56" s="23"/>
      <c r="D56" s="23"/>
      <c r="E56" s="39">
        <v>1915.0400000000002</v>
      </c>
      <c r="F56" s="40">
        <v>139.94</v>
      </c>
      <c r="G56" s="40"/>
      <c r="H56" s="40">
        <v>312.99</v>
      </c>
      <c r="I56" s="40">
        <v>-38.819999999999993</v>
      </c>
      <c r="J56" s="40">
        <v>706.16000000000008</v>
      </c>
      <c r="K56" s="24">
        <v>3035.31</v>
      </c>
      <c r="L56" s="31">
        <v>3035.31</v>
      </c>
    </row>
    <row r="57" spans="1:19" x14ac:dyDescent="0.2">
      <c r="A57" s="135" t="s">
        <v>196</v>
      </c>
      <c r="B57" s="136"/>
      <c r="C57" s="136"/>
      <c r="D57" s="136"/>
      <c r="E57" s="138">
        <v>1915.0400000000002</v>
      </c>
      <c r="F57" s="139">
        <v>139.94</v>
      </c>
      <c r="G57" s="139"/>
      <c r="H57" s="139">
        <v>312.99</v>
      </c>
      <c r="I57" s="139">
        <v>-38.819999999999993</v>
      </c>
      <c r="J57" s="139">
        <v>706.16000000000008</v>
      </c>
      <c r="K57" s="140">
        <v>3035.31</v>
      </c>
      <c r="L57" s="152">
        <v>3035.31</v>
      </c>
    </row>
    <row r="58" spans="1:19" ht="13.5" thickBot="1" x14ac:dyDescent="0.25">
      <c r="A58" s="4"/>
      <c r="B58" s="4"/>
      <c r="C58" s="4"/>
      <c r="D58" s="4"/>
      <c r="E58" s="35"/>
      <c r="F58" s="36"/>
      <c r="G58" s="36"/>
      <c r="H58" s="36"/>
      <c r="I58" s="36"/>
      <c r="J58" s="36"/>
      <c r="K58" s="9"/>
      <c r="L58" s="29"/>
    </row>
    <row r="59" spans="1:19" ht="13.5" thickBot="1" x14ac:dyDescent="0.25">
      <c r="A59" s="142" t="s">
        <v>17</v>
      </c>
      <c r="B59" s="143"/>
      <c r="C59" s="143"/>
      <c r="D59" s="143"/>
      <c r="E59" s="144">
        <v>3389.38</v>
      </c>
      <c r="F59" s="145">
        <v>353.97</v>
      </c>
      <c r="G59" s="145">
        <v>-0.01</v>
      </c>
      <c r="H59" s="145">
        <v>918.3</v>
      </c>
      <c r="I59" s="145">
        <v>-121.89999999999998</v>
      </c>
      <c r="J59" s="145">
        <v>34128.119999999988</v>
      </c>
      <c r="K59" s="146">
        <v>38667.859999999986</v>
      </c>
      <c r="L59" s="153">
        <v>38667.859999999986</v>
      </c>
    </row>
    <row r="63" spans="1:19" x14ac:dyDescent="0.2">
      <c r="M63" s="6"/>
    </row>
    <row r="64" spans="1:19" x14ac:dyDescent="0.2">
      <c r="M64" s="6"/>
      <c r="R64" s="6"/>
      <c r="S64" s="6"/>
    </row>
    <row r="65" spans="13:19" x14ac:dyDescent="0.2">
      <c r="M65" s="6"/>
      <c r="R65" s="6"/>
      <c r="S65" s="6"/>
    </row>
    <row r="66" spans="13:19" x14ac:dyDescent="0.2">
      <c r="M66" s="6"/>
      <c r="R66" s="6"/>
      <c r="S66" s="6"/>
    </row>
    <row r="67" spans="13:19" x14ac:dyDescent="0.2">
      <c r="M67" s="6"/>
      <c r="R67" s="6"/>
      <c r="S67" s="6"/>
    </row>
  </sheetData>
  <pageMargins left="0.7" right="0.7" top="0.75" bottom="0.75" header="0.3" footer="0.3"/>
  <pageSetup scale="5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5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F14" sqref="F14"/>
    </sheetView>
  </sheetViews>
  <sheetFormatPr defaultRowHeight="12.75" x14ac:dyDescent="0.2"/>
  <cols>
    <col min="1" max="1" width="16.42578125" customWidth="1"/>
    <col min="2" max="2" width="40.7109375" customWidth="1"/>
    <col min="3" max="3" width="25.7109375" customWidth="1"/>
    <col min="4" max="4" width="40.7109375" customWidth="1"/>
    <col min="5" max="5" width="8.5703125" bestFit="1" customWidth="1"/>
    <col min="6" max="7" width="9.5703125" bestFit="1" customWidth="1"/>
    <col min="8" max="12" width="8.5703125" bestFit="1" customWidth="1"/>
    <col min="13" max="13" width="8.140625" bestFit="1" customWidth="1"/>
    <col min="14" max="16" width="5.85546875" bestFit="1" customWidth="1"/>
    <col min="17" max="17" width="10.85546875" bestFit="1" customWidth="1"/>
    <col min="18" max="18" width="12.42578125" bestFit="1" customWidth="1"/>
  </cols>
  <sheetData>
    <row r="1" spans="1:19" x14ac:dyDescent="0.2">
      <c r="A1" s="1" t="s">
        <v>368</v>
      </c>
      <c r="B1" s="1" t="s">
        <v>360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367</v>
      </c>
      <c r="B2" t="s">
        <v>366</v>
      </c>
    </row>
    <row r="3" spans="1:19" x14ac:dyDescent="0.2">
      <c r="S3" s="62"/>
    </row>
    <row r="4" spans="1:19" x14ac:dyDescent="0.2"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ht="25.5" x14ac:dyDescent="0.2">
      <c r="A8" s="158" t="s">
        <v>9</v>
      </c>
      <c r="B8" s="19" t="s">
        <v>34</v>
      </c>
      <c r="C8" s="2" t="s">
        <v>35</v>
      </c>
      <c r="D8" s="4" t="s">
        <v>34</v>
      </c>
      <c r="E8" s="35">
        <v>-6.88</v>
      </c>
      <c r="F8" s="36">
        <v>0.56999999999999995</v>
      </c>
      <c r="G8" s="36">
        <v>56.55</v>
      </c>
      <c r="H8" s="36">
        <v>-0.01</v>
      </c>
      <c r="I8" s="36">
        <v>0.09</v>
      </c>
      <c r="J8" s="36">
        <v>-3.61</v>
      </c>
      <c r="K8" s="36">
        <v>-2.69</v>
      </c>
      <c r="L8" s="36">
        <v>0.05</v>
      </c>
      <c r="M8" s="36">
        <v>0.55000000000000004</v>
      </c>
      <c r="N8" s="36"/>
      <c r="O8" s="36">
        <v>0.02</v>
      </c>
      <c r="P8" s="36"/>
      <c r="Q8" s="9">
        <v>44.64</v>
      </c>
      <c r="R8" s="29">
        <v>44.64</v>
      </c>
    </row>
    <row r="9" spans="1:19" x14ac:dyDescent="0.2">
      <c r="A9" s="18"/>
      <c r="B9" s="20"/>
      <c r="C9" s="7" t="s">
        <v>145</v>
      </c>
      <c r="D9" s="8"/>
      <c r="E9" s="37">
        <v>-6.88</v>
      </c>
      <c r="F9" s="38">
        <v>0.56999999999999995</v>
      </c>
      <c r="G9" s="38">
        <v>56.55</v>
      </c>
      <c r="H9" s="38">
        <v>-0.01</v>
      </c>
      <c r="I9" s="38">
        <v>0.09</v>
      </c>
      <c r="J9" s="38">
        <v>-3.61</v>
      </c>
      <c r="K9" s="38">
        <v>-2.69</v>
      </c>
      <c r="L9" s="38">
        <v>0.05</v>
      </c>
      <c r="M9" s="38">
        <v>0.55000000000000004</v>
      </c>
      <c r="N9" s="38"/>
      <c r="O9" s="38">
        <v>0.02</v>
      </c>
      <c r="P9" s="38"/>
      <c r="Q9" s="10">
        <v>44.64</v>
      </c>
      <c r="R9" s="30">
        <v>44.64</v>
      </c>
    </row>
    <row r="10" spans="1:19" x14ac:dyDescent="0.2">
      <c r="A10" s="18"/>
      <c r="B10" s="22" t="s">
        <v>146</v>
      </c>
      <c r="C10" s="23"/>
      <c r="D10" s="23"/>
      <c r="E10" s="39">
        <v>-6.88</v>
      </c>
      <c r="F10" s="40">
        <v>0.56999999999999995</v>
      </c>
      <c r="G10" s="40">
        <v>56.55</v>
      </c>
      <c r="H10" s="40">
        <v>-0.01</v>
      </c>
      <c r="I10" s="40">
        <v>0.09</v>
      </c>
      <c r="J10" s="40">
        <v>-3.61</v>
      </c>
      <c r="K10" s="40">
        <v>-2.69</v>
      </c>
      <c r="L10" s="40">
        <v>0.05</v>
      </c>
      <c r="M10" s="40">
        <v>0.55000000000000004</v>
      </c>
      <c r="N10" s="40"/>
      <c r="O10" s="40">
        <v>0.02</v>
      </c>
      <c r="P10" s="40"/>
      <c r="Q10" s="24">
        <v>44.64</v>
      </c>
      <c r="R10" s="31">
        <v>44.64</v>
      </c>
    </row>
    <row r="11" spans="1:19" x14ac:dyDescent="0.2">
      <c r="A11" s="18"/>
      <c r="B11" s="19" t="s">
        <v>39</v>
      </c>
      <c r="C11" s="2" t="s">
        <v>11</v>
      </c>
      <c r="D11" s="4" t="s">
        <v>12</v>
      </c>
      <c r="E11" s="35"/>
      <c r="F11" s="36"/>
      <c r="G11" s="36"/>
      <c r="H11" s="36"/>
      <c r="I11" s="36">
        <v>1694.3799999999999</v>
      </c>
      <c r="J11" s="36">
        <v>414.23</v>
      </c>
      <c r="K11" s="36">
        <v>1750.9999999999998</v>
      </c>
      <c r="L11" s="36">
        <v>2795.2599999999993</v>
      </c>
      <c r="M11" s="36"/>
      <c r="N11" s="36"/>
      <c r="O11" s="36"/>
      <c r="P11" s="36"/>
      <c r="Q11" s="9">
        <v>6654.869999999999</v>
      </c>
      <c r="R11" s="29">
        <v>6654.869999999999</v>
      </c>
    </row>
    <row r="12" spans="1:19" x14ac:dyDescent="0.2">
      <c r="A12" s="18"/>
      <c r="B12" s="20"/>
      <c r="C12" s="7" t="s">
        <v>18</v>
      </c>
      <c r="D12" s="8"/>
      <c r="E12" s="37"/>
      <c r="F12" s="38"/>
      <c r="G12" s="38"/>
      <c r="H12" s="38"/>
      <c r="I12" s="38">
        <v>1694.3799999999999</v>
      </c>
      <c r="J12" s="38">
        <v>414.23</v>
      </c>
      <c r="K12" s="38">
        <v>1750.9999999999998</v>
      </c>
      <c r="L12" s="38">
        <v>2795.2599999999993</v>
      </c>
      <c r="M12" s="38"/>
      <c r="N12" s="38"/>
      <c r="O12" s="38"/>
      <c r="P12" s="38"/>
      <c r="Q12" s="10">
        <v>6654.869999999999</v>
      </c>
      <c r="R12" s="30">
        <v>6654.869999999999</v>
      </c>
    </row>
    <row r="13" spans="1:19" x14ac:dyDescent="0.2">
      <c r="A13" s="18"/>
      <c r="B13" s="22" t="s">
        <v>150</v>
      </c>
      <c r="C13" s="23"/>
      <c r="D13" s="23"/>
      <c r="E13" s="39"/>
      <c r="F13" s="40"/>
      <c r="G13" s="40"/>
      <c r="H13" s="40"/>
      <c r="I13" s="40">
        <v>1694.3799999999999</v>
      </c>
      <c r="J13" s="40">
        <v>414.23</v>
      </c>
      <c r="K13" s="40">
        <v>1750.9999999999998</v>
      </c>
      <c r="L13" s="40">
        <v>2795.2599999999993</v>
      </c>
      <c r="M13" s="40"/>
      <c r="N13" s="40"/>
      <c r="O13" s="40"/>
      <c r="P13" s="40"/>
      <c r="Q13" s="24">
        <v>6654.869999999999</v>
      </c>
      <c r="R13" s="31">
        <v>6654.869999999999</v>
      </c>
    </row>
    <row r="14" spans="1:19" x14ac:dyDescent="0.2">
      <c r="A14" s="18"/>
      <c r="B14" s="19" t="s">
        <v>14</v>
      </c>
      <c r="C14" s="2" t="s">
        <v>11</v>
      </c>
      <c r="D14" s="4" t="s">
        <v>12</v>
      </c>
      <c r="E14" s="35">
        <v>3272.2799999999993</v>
      </c>
      <c r="F14" s="36">
        <v>3189.5600000000004</v>
      </c>
      <c r="G14" s="36">
        <v>3388.83</v>
      </c>
      <c r="H14" s="36">
        <v>-1592.5700000000006</v>
      </c>
      <c r="I14" s="36">
        <v>760.08000000000015</v>
      </c>
      <c r="J14" s="36">
        <v>2760.9900000000002</v>
      </c>
      <c r="K14" s="36">
        <v>-146.44000000000003</v>
      </c>
      <c r="L14" s="36">
        <v>970.07999999999993</v>
      </c>
      <c r="M14" s="36">
        <v>-1156.6299999999999</v>
      </c>
      <c r="N14" s="36">
        <v>-43.9</v>
      </c>
      <c r="O14" s="36"/>
      <c r="P14" s="36"/>
      <c r="Q14" s="9">
        <v>11402.279999999999</v>
      </c>
      <c r="R14" s="29">
        <v>11402.279999999999</v>
      </c>
    </row>
    <row r="15" spans="1:19" x14ac:dyDescent="0.2">
      <c r="A15" s="18"/>
      <c r="B15" s="20"/>
      <c r="C15" s="3"/>
      <c r="D15" s="6" t="s">
        <v>365</v>
      </c>
      <c r="E15" s="52"/>
      <c r="F15" s="53">
        <v>9167.619999999999</v>
      </c>
      <c r="G15" s="53">
        <v>5969.5599999999995</v>
      </c>
      <c r="H15" s="53"/>
      <c r="I15" s="53"/>
      <c r="J15" s="53"/>
      <c r="K15" s="53"/>
      <c r="L15" s="53"/>
      <c r="M15" s="53"/>
      <c r="N15" s="53"/>
      <c r="O15" s="53"/>
      <c r="P15" s="53"/>
      <c r="Q15" s="11">
        <v>15137.179999999998</v>
      </c>
      <c r="R15" s="51">
        <v>15137.179999999998</v>
      </c>
    </row>
    <row r="16" spans="1:19" x14ac:dyDescent="0.2">
      <c r="A16" s="18"/>
      <c r="B16" s="20"/>
      <c r="C16" s="7" t="s">
        <v>18</v>
      </c>
      <c r="D16" s="8"/>
      <c r="E16" s="37">
        <v>3272.2799999999993</v>
      </c>
      <c r="F16" s="38">
        <v>12357.18</v>
      </c>
      <c r="G16" s="38">
        <v>9358.39</v>
      </c>
      <c r="H16" s="38">
        <v>-1592.5700000000006</v>
      </c>
      <c r="I16" s="38">
        <v>760.08000000000015</v>
      </c>
      <c r="J16" s="38">
        <v>2760.9900000000002</v>
      </c>
      <c r="K16" s="38">
        <v>-146.44000000000003</v>
      </c>
      <c r="L16" s="38">
        <v>970.07999999999993</v>
      </c>
      <c r="M16" s="38">
        <v>-1156.6299999999999</v>
      </c>
      <c r="N16" s="38">
        <v>-43.9</v>
      </c>
      <c r="O16" s="38"/>
      <c r="P16" s="38"/>
      <c r="Q16" s="10">
        <v>26539.46</v>
      </c>
      <c r="R16" s="30">
        <v>26539.46</v>
      </c>
    </row>
    <row r="17" spans="1:18" x14ac:dyDescent="0.2">
      <c r="A17" s="18"/>
      <c r="B17" s="22" t="s">
        <v>20</v>
      </c>
      <c r="C17" s="23"/>
      <c r="D17" s="23"/>
      <c r="E17" s="39">
        <v>3272.2799999999993</v>
      </c>
      <c r="F17" s="40">
        <v>12357.18</v>
      </c>
      <c r="G17" s="40">
        <v>9358.39</v>
      </c>
      <c r="H17" s="40">
        <v>-1592.5700000000006</v>
      </c>
      <c r="I17" s="40">
        <v>760.08000000000015</v>
      </c>
      <c r="J17" s="40">
        <v>2760.9900000000002</v>
      </c>
      <c r="K17" s="40">
        <v>-146.44000000000003</v>
      </c>
      <c r="L17" s="40">
        <v>970.07999999999993</v>
      </c>
      <c r="M17" s="40">
        <v>-1156.6299999999999</v>
      </c>
      <c r="N17" s="40">
        <v>-43.9</v>
      </c>
      <c r="O17" s="40"/>
      <c r="P17" s="40"/>
      <c r="Q17" s="24">
        <v>26539.46</v>
      </c>
      <c r="R17" s="31">
        <v>26539.46</v>
      </c>
    </row>
    <row r="18" spans="1:18" x14ac:dyDescent="0.2">
      <c r="A18" s="18"/>
      <c r="B18" s="19" t="s">
        <v>42</v>
      </c>
      <c r="C18" s="2" t="s">
        <v>42</v>
      </c>
      <c r="D18" s="4" t="s">
        <v>42</v>
      </c>
      <c r="E18" s="35">
        <v>437.49</v>
      </c>
      <c r="F18" s="36">
        <v>941.94</v>
      </c>
      <c r="G18" s="36">
        <v>2561.6</v>
      </c>
      <c r="H18" s="36">
        <v>1377.13</v>
      </c>
      <c r="I18" s="36">
        <v>3426.44</v>
      </c>
      <c r="J18" s="36">
        <v>100</v>
      </c>
      <c r="K18" s="36">
        <v>5588.55</v>
      </c>
      <c r="L18" s="36">
        <v>1125.9100000000001</v>
      </c>
      <c r="M18" s="36"/>
      <c r="N18" s="36"/>
      <c r="O18" s="36"/>
      <c r="P18" s="36"/>
      <c r="Q18" s="9">
        <v>15559.060000000001</v>
      </c>
      <c r="R18" s="29">
        <v>15559.060000000001</v>
      </c>
    </row>
    <row r="19" spans="1:18" x14ac:dyDescent="0.2">
      <c r="A19" s="18"/>
      <c r="B19" s="20"/>
      <c r="C19" s="7" t="s">
        <v>154</v>
      </c>
      <c r="D19" s="8"/>
      <c r="E19" s="37">
        <v>437.49</v>
      </c>
      <c r="F19" s="38">
        <v>941.94</v>
      </c>
      <c r="G19" s="38">
        <v>2561.6</v>
      </c>
      <c r="H19" s="38">
        <v>1377.13</v>
      </c>
      <c r="I19" s="38">
        <v>3426.44</v>
      </c>
      <c r="J19" s="38">
        <v>100</v>
      </c>
      <c r="K19" s="38">
        <v>5588.55</v>
      </c>
      <c r="L19" s="38">
        <v>1125.9100000000001</v>
      </c>
      <c r="M19" s="38"/>
      <c r="N19" s="38"/>
      <c r="O19" s="38"/>
      <c r="P19" s="38"/>
      <c r="Q19" s="10">
        <v>15559.060000000001</v>
      </c>
      <c r="R19" s="30">
        <v>15559.060000000001</v>
      </c>
    </row>
    <row r="20" spans="1:18" x14ac:dyDescent="0.2">
      <c r="A20" s="18"/>
      <c r="B20" s="22" t="s">
        <v>154</v>
      </c>
      <c r="C20" s="23"/>
      <c r="D20" s="23"/>
      <c r="E20" s="39">
        <v>437.49</v>
      </c>
      <c r="F20" s="40">
        <v>941.94</v>
      </c>
      <c r="G20" s="40">
        <v>2561.6</v>
      </c>
      <c r="H20" s="40">
        <v>1377.13</v>
      </c>
      <c r="I20" s="40">
        <v>3426.44</v>
      </c>
      <c r="J20" s="40">
        <v>100</v>
      </c>
      <c r="K20" s="40">
        <v>5588.55</v>
      </c>
      <c r="L20" s="40">
        <v>1125.9100000000001</v>
      </c>
      <c r="M20" s="40"/>
      <c r="N20" s="40"/>
      <c r="O20" s="40"/>
      <c r="P20" s="40"/>
      <c r="Q20" s="24">
        <v>15559.060000000001</v>
      </c>
      <c r="R20" s="31">
        <v>15559.060000000001</v>
      </c>
    </row>
    <row r="21" spans="1:18" x14ac:dyDescent="0.2">
      <c r="A21" s="18"/>
      <c r="B21" s="19" t="s">
        <v>43</v>
      </c>
      <c r="C21" s="2" t="s">
        <v>11</v>
      </c>
      <c r="D21" s="4" t="s">
        <v>12</v>
      </c>
      <c r="E21" s="35">
        <v>135.32</v>
      </c>
      <c r="F21" s="36"/>
      <c r="G21" s="36">
        <v>320.91999999999996</v>
      </c>
      <c r="H21" s="36">
        <v>195.63</v>
      </c>
      <c r="I21" s="36">
        <v>587.83000000000004</v>
      </c>
      <c r="J21" s="36">
        <v>382.04</v>
      </c>
      <c r="K21" s="36">
        <v>364.48</v>
      </c>
      <c r="L21" s="36"/>
      <c r="M21" s="36"/>
      <c r="N21" s="36"/>
      <c r="O21" s="36"/>
      <c r="P21" s="36"/>
      <c r="Q21" s="9">
        <v>1986.2199999999998</v>
      </c>
      <c r="R21" s="29">
        <v>1986.2199999999998</v>
      </c>
    </row>
    <row r="22" spans="1:18" x14ac:dyDescent="0.2">
      <c r="A22" s="18"/>
      <c r="B22" s="20"/>
      <c r="C22" s="7" t="s">
        <v>18</v>
      </c>
      <c r="D22" s="8"/>
      <c r="E22" s="37">
        <v>135.32</v>
      </c>
      <c r="F22" s="38"/>
      <c r="G22" s="38">
        <v>320.91999999999996</v>
      </c>
      <c r="H22" s="38">
        <v>195.63</v>
      </c>
      <c r="I22" s="38">
        <v>587.83000000000004</v>
      </c>
      <c r="J22" s="38">
        <v>382.04</v>
      </c>
      <c r="K22" s="38">
        <v>364.48</v>
      </c>
      <c r="L22" s="38"/>
      <c r="M22" s="38"/>
      <c r="N22" s="38"/>
      <c r="O22" s="38"/>
      <c r="P22" s="38"/>
      <c r="Q22" s="10">
        <v>1986.2199999999998</v>
      </c>
      <c r="R22" s="30">
        <v>1986.2199999999998</v>
      </c>
    </row>
    <row r="23" spans="1:18" x14ac:dyDescent="0.2">
      <c r="A23" s="18"/>
      <c r="B23" s="22" t="s">
        <v>156</v>
      </c>
      <c r="C23" s="23"/>
      <c r="D23" s="23"/>
      <c r="E23" s="39">
        <v>135.32</v>
      </c>
      <c r="F23" s="40"/>
      <c r="G23" s="40">
        <v>320.91999999999996</v>
      </c>
      <c r="H23" s="40">
        <v>195.63</v>
      </c>
      <c r="I23" s="40">
        <v>587.83000000000004</v>
      </c>
      <c r="J23" s="40">
        <v>382.04</v>
      </c>
      <c r="K23" s="40">
        <v>364.48</v>
      </c>
      <c r="L23" s="40"/>
      <c r="M23" s="40"/>
      <c r="N23" s="40"/>
      <c r="O23" s="40"/>
      <c r="P23" s="40"/>
      <c r="Q23" s="24">
        <v>1986.2199999999998</v>
      </c>
      <c r="R23" s="31">
        <v>1986.2199999999998</v>
      </c>
    </row>
    <row r="24" spans="1:18" x14ac:dyDescent="0.2">
      <c r="A24" s="135" t="s">
        <v>21</v>
      </c>
      <c r="B24" s="136"/>
      <c r="C24" s="136"/>
      <c r="D24" s="136"/>
      <c r="E24" s="138">
        <v>3838.2099999999996</v>
      </c>
      <c r="F24" s="139">
        <v>13299.69</v>
      </c>
      <c r="G24" s="139">
        <v>12297.46</v>
      </c>
      <c r="H24" s="139">
        <v>-19.820000000000505</v>
      </c>
      <c r="I24" s="139">
        <v>6468.82</v>
      </c>
      <c r="J24" s="139">
        <v>3653.65</v>
      </c>
      <c r="K24" s="139">
        <v>7554.9</v>
      </c>
      <c r="L24" s="139">
        <v>4891.2999999999993</v>
      </c>
      <c r="M24" s="139">
        <v>-1156.08</v>
      </c>
      <c r="N24" s="139">
        <v>-43.9</v>
      </c>
      <c r="O24" s="139">
        <v>0.02</v>
      </c>
      <c r="P24" s="139"/>
      <c r="Q24" s="140">
        <v>50784.25</v>
      </c>
      <c r="R24" s="152">
        <v>50784.25</v>
      </c>
    </row>
    <row r="25" spans="1:18" x14ac:dyDescent="0.2">
      <c r="A25" s="4"/>
      <c r="B25" s="4"/>
      <c r="C25" s="4"/>
      <c r="D25" s="4"/>
      <c r="E25" s="35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9"/>
      <c r="R25" s="29"/>
    </row>
    <row r="26" spans="1:18" x14ac:dyDescent="0.2">
      <c r="A26" s="17" t="s">
        <v>45</v>
      </c>
      <c r="B26" s="19" t="s">
        <v>35</v>
      </c>
      <c r="C26" s="2" t="s">
        <v>47</v>
      </c>
      <c r="D26" s="4" t="s">
        <v>35</v>
      </c>
      <c r="E26" s="35"/>
      <c r="F26" s="36"/>
      <c r="G26" s="36">
        <v>228.63</v>
      </c>
      <c r="H26" s="36"/>
      <c r="I26" s="36"/>
      <c r="J26" s="36"/>
      <c r="K26" s="36"/>
      <c r="L26" s="36"/>
      <c r="M26" s="36"/>
      <c r="N26" s="36"/>
      <c r="O26" s="36"/>
      <c r="P26" s="36"/>
      <c r="Q26" s="9">
        <v>228.63</v>
      </c>
      <c r="R26" s="29">
        <v>228.63</v>
      </c>
    </row>
    <row r="27" spans="1:18" x14ac:dyDescent="0.2">
      <c r="A27" s="18"/>
      <c r="B27" s="20"/>
      <c r="C27" s="7" t="s">
        <v>166</v>
      </c>
      <c r="D27" s="8"/>
      <c r="E27" s="37"/>
      <c r="F27" s="38"/>
      <c r="G27" s="38">
        <v>228.63</v>
      </c>
      <c r="H27" s="38"/>
      <c r="I27" s="38"/>
      <c r="J27" s="38"/>
      <c r="K27" s="38"/>
      <c r="L27" s="38"/>
      <c r="M27" s="38"/>
      <c r="N27" s="38"/>
      <c r="O27" s="38"/>
      <c r="P27" s="38"/>
      <c r="Q27" s="10">
        <v>228.63</v>
      </c>
      <c r="R27" s="30">
        <v>228.63</v>
      </c>
    </row>
    <row r="28" spans="1:18" x14ac:dyDescent="0.2">
      <c r="A28" s="18"/>
      <c r="B28" s="22" t="s">
        <v>145</v>
      </c>
      <c r="C28" s="23"/>
      <c r="D28" s="23"/>
      <c r="E28" s="39"/>
      <c r="F28" s="40"/>
      <c r="G28" s="40">
        <v>228.63</v>
      </c>
      <c r="H28" s="40"/>
      <c r="I28" s="40"/>
      <c r="J28" s="40"/>
      <c r="K28" s="40"/>
      <c r="L28" s="40"/>
      <c r="M28" s="40"/>
      <c r="N28" s="40"/>
      <c r="O28" s="40"/>
      <c r="P28" s="40"/>
      <c r="Q28" s="24">
        <v>228.63</v>
      </c>
      <c r="R28" s="31">
        <v>228.63</v>
      </c>
    </row>
    <row r="29" spans="1:18" x14ac:dyDescent="0.2">
      <c r="A29" s="135" t="s">
        <v>180</v>
      </c>
      <c r="B29" s="136"/>
      <c r="C29" s="136"/>
      <c r="D29" s="136"/>
      <c r="E29" s="138"/>
      <c r="F29" s="139"/>
      <c r="G29" s="139">
        <v>228.63</v>
      </c>
      <c r="H29" s="139"/>
      <c r="I29" s="139"/>
      <c r="J29" s="139"/>
      <c r="K29" s="139"/>
      <c r="L29" s="139"/>
      <c r="M29" s="139"/>
      <c r="N29" s="139"/>
      <c r="O29" s="139"/>
      <c r="P29" s="139"/>
      <c r="Q29" s="140">
        <v>228.63</v>
      </c>
      <c r="R29" s="152">
        <v>228.63</v>
      </c>
    </row>
    <row r="30" spans="1:18" x14ac:dyDescent="0.2">
      <c r="A30" s="4"/>
      <c r="B30" s="4"/>
      <c r="C30" s="4"/>
      <c r="D30" s="4"/>
      <c r="E30" s="35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9"/>
      <c r="R30" s="29"/>
    </row>
    <row r="31" spans="1:18" x14ac:dyDescent="0.2">
      <c r="A31" s="17" t="s">
        <v>54</v>
      </c>
      <c r="B31" s="19" t="s">
        <v>78</v>
      </c>
      <c r="C31" s="2" t="s">
        <v>37</v>
      </c>
      <c r="D31" s="4" t="s">
        <v>38</v>
      </c>
      <c r="E31" s="35"/>
      <c r="F31" s="36">
        <v>278</v>
      </c>
      <c r="G31" s="36">
        <v>278</v>
      </c>
      <c r="H31" s="36"/>
      <c r="I31" s="36"/>
      <c r="J31" s="36">
        <v>411.6</v>
      </c>
      <c r="K31" s="36">
        <v>411.6</v>
      </c>
      <c r="L31" s="36"/>
      <c r="M31" s="36"/>
      <c r="N31" s="36"/>
      <c r="O31" s="36"/>
      <c r="P31" s="36"/>
      <c r="Q31" s="9">
        <v>1379.2</v>
      </c>
      <c r="R31" s="29">
        <v>1379.2</v>
      </c>
    </row>
    <row r="32" spans="1:18" x14ac:dyDescent="0.2">
      <c r="A32" s="18"/>
      <c r="B32" s="20"/>
      <c r="C32" s="7" t="s">
        <v>147</v>
      </c>
      <c r="D32" s="8"/>
      <c r="E32" s="37"/>
      <c r="F32" s="38">
        <v>278</v>
      </c>
      <c r="G32" s="38">
        <v>278</v>
      </c>
      <c r="H32" s="38"/>
      <c r="I32" s="38"/>
      <c r="J32" s="38">
        <v>411.6</v>
      </c>
      <c r="K32" s="38">
        <v>411.6</v>
      </c>
      <c r="L32" s="38"/>
      <c r="M32" s="38"/>
      <c r="N32" s="38"/>
      <c r="O32" s="38"/>
      <c r="P32" s="38"/>
      <c r="Q32" s="10">
        <v>1379.2</v>
      </c>
      <c r="R32" s="30">
        <v>1379.2</v>
      </c>
    </row>
    <row r="33" spans="1:18" x14ac:dyDescent="0.2">
      <c r="A33" s="18"/>
      <c r="B33" s="22" t="s">
        <v>181</v>
      </c>
      <c r="C33" s="23"/>
      <c r="D33" s="23"/>
      <c r="E33" s="39"/>
      <c r="F33" s="40">
        <v>278</v>
      </c>
      <c r="G33" s="40">
        <v>278</v>
      </c>
      <c r="H33" s="40"/>
      <c r="I33" s="40"/>
      <c r="J33" s="40">
        <v>411.6</v>
      </c>
      <c r="K33" s="40">
        <v>411.6</v>
      </c>
      <c r="L33" s="40"/>
      <c r="M33" s="40"/>
      <c r="N33" s="40"/>
      <c r="O33" s="40"/>
      <c r="P33" s="40"/>
      <c r="Q33" s="24">
        <v>1379.2</v>
      </c>
      <c r="R33" s="31">
        <v>1379.2</v>
      </c>
    </row>
    <row r="34" spans="1:18" x14ac:dyDescent="0.2">
      <c r="A34" s="18"/>
      <c r="B34" s="19" t="s">
        <v>55</v>
      </c>
      <c r="C34" s="2" t="s">
        <v>11</v>
      </c>
      <c r="D34" s="4" t="s">
        <v>12</v>
      </c>
      <c r="E34" s="35">
        <v>378.65999999999997</v>
      </c>
      <c r="F34" s="36">
        <v>9768.6799999999985</v>
      </c>
      <c r="G34" s="36">
        <v>681.25</v>
      </c>
      <c r="H34" s="36"/>
      <c r="I34" s="36"/>
      <c r="J34" s="36"/>
      <c r="K34" s="36"/>
      <c r="L34" s="36"/>
      <c r="M34" s="36">
        <v>283.44</v>
      </c>
      <c r="N34" s="36"/>
      <c r="O34" s="36">
        <v>140</v>
      </c>
      <c r="P34" s="36"/>
      <c r="Q34" s="9">
        <v>11252.029999999999</v>
      </c>
      <c r="R34" s="29">
        <v>11252.029999999999</v>
      </c>
    </row>
    <row r="35" spans="1:18" x14ac:dyDescent="0.2">
      <c r="A35" s="18"/>
      <c r="B35" s="20"/>
      <c r="C35" s="7" t="s">
        <v>18</v>
      </c>
      <c r="D35" s="8"/>
      <c r="E35" s="37">
        <v>378.65999999999997</v>
      </c>
      <c r="F35" s="38">
        <v>9768.6799999999985</v>
      </c>
      <c r="G35" s="38">
        <v>681.25</v>
      </c>
      <c r="H35" s="38"/>
      <c r="I35" s="38"/>
      <c r="J35" s="38"/>
      <c r="K35" s="38"/>
      <c r="L35" s="38"/>
      <c r="M35" s="38">
        <v>283.44</v>
      </c>
      <c r="N35" s="38"/>
      <c r="O35" s="38">
        <v>140</v>
      </c>
      <c r="P35" s="38"/>
      <c r="Q35" s="10">
        <v>11252.029999999999</v>
      </c>
      <c r="R35" s="30">
        <v>11252.029999999999</v>
      </c>
    </row>
    <row r="36" spans="1:18" x14ac:dyDescent="0.2">
      <c r="A36" s="18"/>
      <c r="B36" s="22" t="s">
        <v>185</v>
      </c>
      <c r="C36" s="23"/>
      <c r="D36" s="23"/>
      <c r="E36" s="39">
        <v>378.65999999999997</v>
      </c>
      <c r="F36" s="40">
        <v>9768.6799999999985</v>
      </c>
      <c r="G36" s="40">
        <v>681.25</v>
      </c>
      <c r="H36" s="40"/>
      <c r="I36" s="40"/>
      <c r="J36" s="40"/>
      <c r="K36" s="40"/>
      <c r="L36" s="40"/>
      <c r="M36" s="40">
        <v>283.44</v>
      </c>
      <c r="N36" s="40"/>
      <c r="O36" s="40">
        <v>140</v>
      </c>
      <c r="P36" s="40"/>
      <c r="Q36" s="24">
        <v>11252.029999999999</v>
      </c>
      <c r="R36" s="31">
        <v>11252.029999999999</v>
      </c>
    </row>
    <row r="37" spans="1:18" x14ac:dyDescent="0.2">
      <c r="A37" s="18"/>
      <c r="B37" s="19" t="s">
        <v>43</v>
      </c>
      <c r="C37" s="2" t="s">
        <v>11</v>
      </c>
      <c r="D37" s="4" t="s">
        <v>12</v>
      </c>
      <c r="E37" s="35">
        <v>4461.1500000000015</v>
      </c>
      <c r="F37" s="36">
        <v>13664.310000000001</v>
      </c>
      <c r="G37" s="36">
        <v>32654.740000000005</v>
      </c>
      <c r="H37" s="36">
        <v>18593.62</v>
      </c>
      <c r="I37" s="36">
        <v>15037.130000000003</v>
      </c>
      <c r="J37" s="36">
        <v>5496.67</v>
      </c>
      <c r="K37" s="36"/>
      <c r="L37" s="36"/>
      <c r="M37" s="36"/>
      <c r="N37" s="36"/>
      <c r="O37" s="36"/>
      <c r="P37" s="36"/>
      <c r="Q37" s="9">
        <v>89907.62000000001</v>
      </c>
      <c r="R37" s="29">
        <v>89907.62000000001</v>
      </c>
    </row>
    <row r="38" spans="1:18" x14ac:dyDescent="0.2">
      <c r="A38" s="18"/>
      <c r="B38" s="20"/>
      <c r="C38" s="3"/>
      <c r="D38" s="6" t="s">
        <v>364</v>
      </c>
      <c r="E38" s="52"/>
      <c r="F38" s="53">
        <v>11122.810000000001</v>
      </c>
      <c r="G38" s="53">
        <v>5842.4500000000025</v>
      </c>
      <c r="H38" s="53"/>
      <c r="I38" s="53"/>
      <c r="J38" s="53"/>
      <c r="K38" s="53"/>
      <c r="L38" s="53"/>
      <c r="M38" s="53"/>
      <c r="N38" s="53"/>
      <c r="O38" s="53"/>
      <c r="P38" s="53"/>
      <c r="Q38" s="11">
        <v>16965.260000000002</v>
      </c>
      <c r="R38" s="51">
        <v>16965.260000000002</v>
      </c>
    </row>
    <row r="39" spans="1:18" x14ac:dyDescent="0.2">
      <c r="A39" s="18"/>
      <c r="B39" s="20"/>
      <c r="C39" s="3"/>
      <c r="D39" s="6" t="s">
        <v>118</v>
      </c>
      <c r="E39" s="52"/>
      <c r="F39" s="53">
        <v>8124.8299999999945</v>
      </c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11">
        <v>8124.8299999999945</v>
      </c>
      <c r="R39" s="51">
        <v>8124.8299999999945</v>
      </c>
    </row>
    <row r="40" spans="1:18" x14ac:dyDescent="0.2">
      <c r="A40" s="18"/>
      <c r="B40" s="20"/>
      <c r="C40" s="3"/>
      <c r="D40" s="6" t="s">
        <v>119</v>
      </c>
      <c r="E40" s="52">
        <v>14678.240000000002</v>
      </c>
      <c r="F40" s="53">
        <v>11480.789999999997</v>
      </c>
      <c r="G40" s="53">
        <v>8368.8199999999979</v>
      </c>
      <c r="H40" s="53"/>
      <c r="I40" s="53"/>
      <c r="J40" s="53"/>
      <c r="K40" s="53"/>
      <c r="L40" s="53"/>
      <c r="M40" s="53"/>
      <c r="N40" s="53"/>
      <c r="O40" s="53"/>
      <c r="P40" s="53"/>
      <c r="Q40" s="11">
        <v>34527.85</v>
      </c>
      <c r="R40" s="51">
        <v>34527.85</v>
      </c>
    </row>
    <row r="41" spans="1:18" x14ac:dyDescent="0.2">
      <c r="A41" s="18"/>
      <c r="B41" s="20"/>
      <c r="C41" s="7" t="s">
        <v>18</v>
      </c>
      <c r="D41" s="8"/>
      <c r="E41" s="37">
        <v>19139.390000000003</v>
      </c>
      <c r="F41" s="38">
        <v>44392.739999999991</v>
      </c>
      <c r="G41" s="38">
        <v>46866.010000000009</v>
      </c>
      <c r="H41" s="38">
        <v>18593.62</v>
      </c>
      <c r="I41" s="38">
        <v>15037.130000000003</v>
      </c>
      <c r="J41" s="38">
        <v>5496.67</v>
      </c>
      <c r="K41" s="38"/>
      <c r="L41" s="38"/>
      <c r="M41" s="38"/>
      <c r="N41" s="38"/>
      <c r="O41" s="38"/>
      <c r="P41" s="38"/>
      <c r="Q41" s="10">
        <v>149525.56</v>
      </c>
      <c r="R41" s="30">
        <v>149525.56</v>
      </c>
    </row>
    <row r="42" spans="1:18" x14ac:dyDescent="0.2">
      <c r="A42" s="18"/>
      <c r="B42" s="22" t="s">
        <v>156</v>
      </c>
      <c r="C42" s="23"/>
      <c r="D42" s="23"/>
      <c r="E42" s="39">
        <v>19139.390000000003</v>
      </c>
      <c r="F42" s="40">
        <v>44392.739999999991</v>
      </c>
      <c r="G42" s="40">
        <v>46866.010000000009</v>
      </c>
      <c r="H42" s="40">
        <v>18593.62</v>
      </c>
      <c r="I42" s="40">
        <v>15037.130000000003</v>
      </c>
      <c r="J42" s="40">
        <v>5496.67</v>
      </c>
      <c r="K42" s="40"/>
      <c r="L42" s="40"/>
      <c r="M42" s="40"/>
      <c r="N42" s="40"/>
      <c r="O42" s="40"/>
      <c r="P42" s="40"/>
      <c r="Q42" s="24">
        <v>149525.56</v>
      </c>
      <c r="R42" s="31">
        <v>149525.56</v>
      </c>
    </row>
    <row r="43" spans="1:18" x14ac:dyDescent="0.2">
      <c r="A43" s="18"/>
      <c r="B43" s="19" t="s">
        <v>86</v>
      </c>
      <c r="C43" s="2" t="s">
        <v>37</v>
      </c>
      <c r="D43" s="4" t="s">
        <v>38</v>
      </c>
      <c r="E43" s="35">
        <v>368.14</v>
      </c>
      <c r="F43" s="36">
        <v>368.14</v>
      </c>
      <c r="G43" s="36">
        <v>367.29</v>
      </c>
      <c r="H43" s="36">
        <v>367.29</v>
      </c>
      <c r="I43" s="36">
        <v>367.29</v>
      </c>
      <c r="J43" s="36">
        <v>367.29</v>
      </c>
      <c r="K43" s="36">
        <v>712.56999999999994</v>
      </c>
      <c r="L43" s="36">
        <v>345.28</v>
      </c>
      <c r="M43" s="36">
        <v>345.28</v>
      </c>
      <c r="N43" s="36">
        <v>345.28</v>
      </c>
      <c r="O43" s="36">
        <v>345.28</v>
      </c>
      <c r="P43" s="36">
        <v>345.28</v>
      </c>
      <c r="Q43" s="9">
        <v>4644.4099999999989</v>
      </c>
      <c r="R43" s="29">
        <v>4644.4099999999989</v>
      </c>
    </row>
    <row r="44" spans="1:18" x14ac:dyDescent="0.2">
      <c r="A44" s="18"/>
      <c r="B44" s="20"/>
      <c r="C44" s="7" t="s">
        <v>147</v>
      </c>
      <c r="D44" s="8"/>
      <c r="E44" s="37">
        <v>368.14</v>
      </c>
      <c r="F44" s="38">
        <v>368.14</v>
      </c>
      <c r="G44" s="38">
        <v>367.29</v>
      </c>
      <c r="H44" s="38">
        <v>367.29</v>
      </c>
      <c r="I44" s="38">
        <v>367.29</v>
      </c>
      <c r="J44" s="38">
        <v>367.29</v>
      </c>
      <c r="K44" s="38">
        <v>712.56999999999994</v>
      </c>
      <c r="L44" s="38">
        <v>345.28</v>
      </c>
      <c r="M44" s="38">
        <v>345.28</v>
      </c>
      <c r="N44" s="38">
        <v>345.28</v>
      </c>
      <c r="O44" s="38">
        <v>345.28</v>
      </c>
      <c r="P44" s="38">
        <v>345.28</v>
      </c>
      <c r="Q44" s="10">
        <v>4644.4099999999989</v>
      </c>
      <c r="R44" s="30">
        <v>4644.4099999999989</v>
      </c>
    </row>
    <row r="45" spans="1:18" x14ac:dyDescent="0.2">
      <c r="A45" s="18"/>
      <c r="B45" s="22" t="s">
        <v>189</v>
      </c>
      <c r="C45" s="23"/>
      <c r="D45" s="23"/>
      <c r="E45" s="39">
        <v>368.14</v>
      </c>
      <c r="F45" s="40">
        <v>368.14</v>
      </c>
      <c r="G45" s="40">
        <v>367.29</v>
      </c>
      <c r="H45" s="40">
        <v>367.29</v>
      </c>
      <c r="I45" s="40">
        <v>367.29</v>
      </c>
      <c r="J45" s="40">
        <v>367.29</v>
      </c>
      <c r="K45" s="40">
        <v>712.56999999999994</v>
      </c>
      <c r="L45" s="40">
        <v>345.28</v>
      </c>
      <c r="M45" s="40">
        <v>345.28</v>
      </c>
      <c r="N45" s="40">
        <v>345.28</v>
      </c>
      <c r="O45" s="40">
        <v>345.28</v>
      </c>
      <c r="P45" s="40">
        <v>345.28</v>
      </c>
      <c r="Q45" s="24">
        <v>4644.4099999999989</v>
      </c>
      <c r="R45" s="31">
        <v>4644.4099999999989</v>
      </c>
    </row>
    <row r="46" spans="1:18" x14ac:dyDescent="0.2">
      <c r="A46" s="135" t="s">
        <v>191</v>
      </c>
      <c r="B46" s="136"/>
      <c r="C46" s="136"/>
      <c r="D46" s="136"/>
      <c r="E46" s="138">
        <v>19886.190000000002</v>
      </c>
      <c r="F46" s="139">
        <v>54807.56</v>
      </c>
      <c r="G46" s="139">
        <v>48192.55000000001</v>
      </c>
      <c r="H46" s="139">
        <v>18960.91</v>
      </c>
      <c r="I46" s="139">
        <v>15404.420000000004</v>
      </c>
      <c r="J46" s="139">
        <v>6275.56</v>
      </c>
      <c r="K46" s="139">
        <v>1124.17</v>
      </c>
      <c r="L46" s="139">
        <v>345.28</v>
      </c>
      <c r="M46" s="139">
        <v>628.72</v>
      </c>
      <c r="N46" s="139">
        <v>345.28</v>
      </c>
      <c r="O46" s="139">
        <v>485.28</v>
      </c>
      <c r="P46" s="139">
        <v>345.28</v>
      </c>
      <c r="Q46" s="140">
        <v>166801.20000000001</v>
      </c>
      <c r="R46" s="152">
        <v>166801.20000000001</v>
      </c>
    </row>
    <row r="47" spans="1:18" x14ac:dyDescent="0.2">
      <c r="A47" s="4"/>
      <c r="B47" s="4"/>
      <c r="C47" s="4"/>
      <c r="D47" s="4"/>
      <c r="E47" s="35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9"/>
      <c r="R47" s="29"/>
    </row>
    <row r="48" spans="1:18" x14ac:dyDescent="0.2">
      <c r="A48" s="17" t="s">
        <v>15</v>
      </c>
      <c r="B48" s="19" t="s">
        <v>56</v>
      </c>
      <c r="C48" s="2" t="s">
        <v>57</v>
      </c>
      <c r="D48" s="4" t="s">
        <v>58</v>
      </c>
      <c r="E48" s="35"/>
      <c r="F48" s="36">
        <v>1.83</v>
      </c>
      <c r="G48" s="36">
        <v>9.91</v>
      </c>
      <c r="H48" s="36"/>
      <c r="I48" s="36"/>
      <c r="J48" s="36">
        <v>2.72</v>
      </c>
      <c r="K48" s="36">
        <v>2.72</v>
      </c>
      <c r="L48" s="36"/>
      <c r="M48" s="36"/>
      <c r="N48" s="36"/>
      <c r="O48" s="36"/>
      <c r="P48" s="36"/>
      <c r="Q48" s="9">
        <v>17.18</v>
      </c>
      <c r="R48" s="29">
        <v>17.18</v>
      </c>
    </row>
    <row r="49" spans="1:18" x14ac:dyDescent="0.2">
      <c r="A49" s="18"/>
      <c r="B49" s="20"/>
      <c r="C49" s="7" t="s">
        <v>192</v>
      </c>
      <c r="D49" s="8"/>
      <c r="E49" s="37"/>
      <c r="F49" s="38">
        <v>1.83</v>
      </c>
      <c r="G49" s="38">
        <v>9.91</v>
      </c>
      <c r="H49" s="38"/>
      <c r="I49" s="38"/>
      <c r="J49" s="38">
        <v>2.72</v>
      </c>
      <c r="K49" s="38">
        <v>2.72</v>
      </c>
      <c r="L49" s="38"/>
      <c r="M49" s="38"/>
      <c r="N49" s="38"/>
      <c r="O49" s="38"/>
      <c r="P49" s="38"/>
      <c r="Q49" s="10">
        <v>17.18</v>
      </c>
      <c r="R49" s="30">
        <v>17.18</v>
      </c>
    </row>
    <row r="50" spans="1:18" x14ac:dyDescent="0.2">
      <c r="A50" s="18"/>
      <c r="B50" s="22" t="s">
        <v>193</v>
      </c>
      <c r="C50" s="23"/>
      <c r="D50" s="23"/>
      <c r="E50" s="39"/>
      <c r="F50" s="40">
        <v>1.83</v>
      </c>
      <c r="G50" s="40">
        <v>9.91</v>
      </c>
      <c r="H50" s="40"/>
      <c r="I50" s="40"/>
      <c r="J50" s="40">
        <v>2.72</v>
      </c>
      <c r="K50" s="40">
        <v>2.72</v>
      </c>
      <c r="L50" s="40"/>
      <c r="M50" s="40"/>
      <c r="N50" s="40"/>
      <c r="O50" s="40"/>
      <c r="P50" s="40"/>
      <c r="Q50" s="24">
        <v>17.18</v>
      </c>
      <c r="R50" s="31">
        <v>17.18</v>
      </c>
    </row>
    <row r="51" spans="1:18" x14ac:dyDescent="0.2">
      <c r="A51" s="18"/>
      <c r="B51" s="19" t="s">
        <v>14</v>
      </c>
      <c r="C51" s="2" t="s">
        <v>11</v>
      </c>
      <c r="D51" s="4" t="s">
        <v>363</v>
      </c>
      <c r="E51" s="35"/>
      <c r="F51" s="36">
        <v>8774.56</v>
      </c>
      <c r="G51" s="36">
        <v>7808.66</v>
      </c>
      <c r="H51" s="36"/>
      <c r="I51" s="36"/>
      <c r="J51" s="36"/>
      <c r="K51" s="36"/>
      <c r="L51" s="36"/>
      <c r="M51" s="36"/>
      <c r="N51" s="36"/>
      <c r="O51" s="36"/>
      <c r="P51" s="36"/>
      <c r="Q51" s="9">
        <v>16583.22</v>
      </c>
      <c r="R51" s="29">
        <v>16583.22</v>
      </c>
    </row>
    <row r="52" spans="1:18" x14ac:dyDescent="0.2">
      <c r="A52" s="18"/>
      <c r="B52" s="20"/>
      <c r="C52" s="3"/>
      <c r="D52" s="6" t="s">
        <v>64</v>
      </c>
      <c r="E52" s="52"/>
      <c r="F52" s="53">
        <v>6848.02</v>
      </c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11">
        <v>6848.02</v>
      </c>
      <c r="R52" s="51">
        <v>6848.02</v>
      </c>
    </row>
    <row r="53" spans="1:18" x14ac:dyDescent="0.2">
      <c r="A53" s="18"/>
      <c r="B53" s="20"/>
      <c r="C53" s="3"/>
      <c r="D53" s="6" t="s">
        <v>12</v>
      </c>
      <c r="E53" s="52">
        <v>18618.8</v>
      </c>
      <c r="F53" s="53">
        <v>14543.62</v>
      </c>
      <c r="G53" s="53">
        <v>18655.64</v>
      </c>
      <c r="H53" s="53">
        <v>13091.72</v>
      </c>
      <c r="I53" s="53">
        <v>15380.86</v>
      </c>
      <c r="J53" s="53">
        <v>4843.8099999999995</v>
      </c>
      <c r="K53" s="53">
        <v>3875.5099999999993</v>
      </c>
      <c r="L53" s="53">
        <v>4068.8500000000004</v>
      </c>
      <c r="M53" s="53">
        <v>-652.4</v>
      </c>
      <c r="N53" s="53">
        <v>51.980000000000004</v>
      </c>
      <c r="O53" s="53">
        <v>216.62</v>
      </c>
      <c r="P53" s="53">
        <v>74.010000000000005</v>
      </c>
      <c r="Q53" s="11">
        <v>92769.01999999999</v>
      </c>
      <c r="R53" s="51">
        <v>92769.01999999999</v>
      </c>
    </row>
    <row r="54" spans="1:18" x14ac:dyDescent="0.2">
      <c r="A54" s="18"/>
      <c r="B54" s="20"/>
      <c r="C54" s="3"/>
      <c r="D54" s="6" t="s">
        <v>362</v>
      </c>
      <c r="E54" s="52"/>
      <c r="F54" s="53">
        <v>12796.28</v>
      </c>
      <c r="G54" s="53">
        <v>11371.13</v>
      </c>
      <c r="H54" s="53"/>
      <c r="I54" s="53"/>
      <c r="J54" s="53"/>
      <c r="K54" s="53"/>
      <c r="L54" s="53"/>
      <c r="M54" s="53"/>
      <c r="N54" s="53"/>
      <c r="O54" s="53"/>
      <c r="P54" s="53"/>
      <c r="Q54" s="11">
        <v>24167.41</v>
      </c>
      <c r="R54" s="51">
        <v>24167.41</v>
      </c>
    </row>
    <row r="55" spans="1:18" x14ac:dyDescent="0.2">
      <c r="A55" s="18"/>
      <c r="B55" s="20"/>
      <c r="C55" s="7" t="s">
        <v>18</v>
      </c>
      <c r="D55" s="8"/>
      <c r="E55" s="37">
        <v>18618.8</v>
      </c>
      <c r="F55" s="38">
        <v>42962.48</v>
      </c>
      <c r="G55" s="38">
        <v>37835.43</v>
      </c>
      <c r="H55" s="38">
        <v>13091.72</v>
      </c>
      <c r="I55" s="38">
        <v>15380.86</v>
      </c>
      <c r="J55" s="38">
        <v>4843.8099999999995</v>
      </c>
      <c r="K55" s="38">
        <v>3875.5099999999993</v>
      </c>
      <c r="L55" s="38">
        <v>4068.8500000000004</v>
      </c>
      <c r="M55" s="38">
        <v>-652.4</v>
      </c>
      <c r="N55" s="38">
        <v>51.980000000000004</v>
      </c>
      <c r="O55" s="38">
        <v>216.62</v>
      </c>
      <c r="P55" s="38">
        <v>74.010000000000005</v>
      </c>
      <c r="Q55" s="10">
        <v>140367.66999999998</v>
      </c>
      <c r="R55" s="30">
        <v>140367.66999999998</v>
      </c>
    </row>
    <row r="56" spans="1:18" x14ac:dyDescent="0.2">
      <c r="A56" s="18"/>
      <c r="B56" s="22" t="s">
        <v>20</v>
      </c>
      <c r="C56" s="23"/>
      <c r="D56" s="23"/>
      <c r="E56" s="39">
        <v>18618.8</v>
      </c>
      <c r="F56" s="40">
        <v>42962.48</v>
      </c>
      <c r="G56" s="40">
        <v>37835.43</v>
      </c>
      <c r="H56" s="40">
        <v>13091.72</v>
      </c>
      <c r="I56" s="40">
        <v>15380.86</v>
      </c>
      <c r="J56" s="40">
        <v>4843.8099999999995</v>
      </c>
      <c r="K56" s="40">
        <v>3875.5099999999993</v>
      </c>
      <c r="L56" s="40">
        <v>4068.8500000000004</v>
      </c>
      <c r="M56" s="40">
        <v>-652.4</v>
      </c>
      <c r="N56" s="40">
        <v>51.980000000000004</v>
      </c>
      <c r="O56" s="40">
        <v>216.62</v>
      </c>
      <c r="P56" s="40">
        <v>74.010000000000005</v>
      </c>
      <c r="Q56" s="24">
        <v>140367.66999999998</v>
      </c>
      <c r="R56" s="31">
        <v>140367.66999999998</v>
      </c>
    </row>
    <row r="57" spans="1:18" x14ac:dyDescent="0.2">
      <c r="A57" s="135" t="s">
        <v>22</v>
      </c>
      <c r="B57" s="136"/>
      <c r="C57" s="136"/>
      <c r="D57" s="136"/>
      <c r="E57" s="138">
        <v>18618.8</v>
      </c>
      <c r="F57" s="139">
        <v>42964.31</v>
      </c>
      <c r="G57" s="139">
        <v>37845.339999999997</v>
      </c>
      <c r="H57" s="139">
        <v>13091.72</v>
      </c>
      <c r="I57" s="139">
        <v>15380.86</v>
      </c>
      <c r="J57" s="139">
        <v>4846.53</v>
      </c>
      <c r="K57" s="139">
        <v>3878.2299999999991</v>
      </c>
      <c r="L57" s="139">
        <v>4068.8500000000004</v>
      </c>
      <c r="M57" s="139">
        <v>-652.4</v>
      </c>
      <c r="N57" s="139">
        <v>51.980000000000004</v>
      </c>
      <c r="O57" s="139">
        <v>216.62</v>
      </c>
      <c r="P57" s="139">
        <v>74.010000000000005</v>
      </c>
      <c r="Q57" s="140">
        <v>140384.84999999998</v>
      </c>
      <c r="R57" s="152">
        <v>140384.84999999998</v>
      </c>
    </row>
    <row r="58" spans="1:18" x14ac:dyDescent="0.2">
      <c r="A58" s="4"/>
      <c r="B58" s="4"/>
      <c r="C58" s="4"/>
      <c r="D58" s="4"/>
      <c r="E58" s="35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9"/>
      <c r="R58" s="29"/>
    </row>
    <row r="59" spans="1:18" ht="25.5" x14ac:dyDescent="0.2">
      <c r="A59" s="158" t="s">
        <v>66</v>
      </c>
      <c r="B59" s="19" t="s">
        <v>67</v>
      </c>
      <c r="C59" s="2" t="s">
        <v>68</v>
      </c>
      <c r="D59" s="4" t="s">
        <v>70</v>
      </c>
      <c r="E59" s="35">
        <v>2402.15</v>
      </c>
      <c r="F59" s="36">
        <v>2866.99</v>
      </c>
      <c r="G59" s="36">
        <v>5384.15</v>
      </c>
      <c r="H59" s="36">
        <v>1664.93</v>
      </c>
      <c r="I59" s="36">
        <v>1070.46</v>
      </c>
      <c r="J59" s="36">
        <v>634.95000000000005</v>
      </c>
      <c r="K59" s="36">
        <v>656.81</v>
      </c>
      <c r="L59" s="36">
        <v>369.53</v>
      </c>
      <c r="M59" s="36">
        <v>-56.09</v>
      </c>
      <c r="N59" s="36">
        <v>13.05</v>
      </c>
      <c r="O59" s="36">
        <v>23.94</v>
      </c>
      <c r="P59" s="36">
        <v>8.1999999999999993</v>
      </c>
      <c r="Q59" s="9">
        <v>15039.070000000002</v>
      </c>
      <c r="R59" s="29">
        <v>15039.070000000002</v>
      </c>
    </row>
    <row r="60" spans="1:18" x14ac:dyDescent="0.2">
      <c r="A60" s="18"/>
      <c r="B60" s="20"/>
      <c r="C60" s="3"/>
      <c r="D60" s="6" t="s">
        <v>71</v>
      </c>
      <c r="E60" s="52">
        <v>53.85</v>
      </c>
      <c r="F60" s="53">
        <v>121.2</v>
      </c>
      <c r="G60" s="53">
        <v>128.35</v>
      </c>
      <c r="H60" s="53">
        <v>41.78</v>
      </c>
      <c r="I60" s="53">
        <v>56.11</v>
      </c>
      <c r="J60" s="53">
        <v>19.86</v>
      </c>
      <c r="K60" s="53">
        <v>7.05</v>
      </c>
      <c r="L60" s="53">
        <v>49.19</v>
      </c>
      <c r="M60" s="53">
        <v>-13</v>
      </c>
      <c r="N60" s="53">
        <v>0.42</v>
      </c>
      <c r="O60" s="53">
        <v>0.44</v>
      </c>
      <c r="P60" s="53">
        <v>0.17</v>
      </c>
      <c r="Q60" s="11">
        <v>465.42</v>
      </c>
      <c r="R60" s="51">
        <v>465.42</v>
      </c>
    </row>
    <row r="61" spans="1:18" x14ac:dyDescent="0.2">
      <c r="A61" s="18"/>
      <c r="B61" s="20"/>
      <c r="C61" s="3"/>
      <c r="D61" s="6" t="s">
        <v>89</v>
      </c>
      <c r="E61" s="52"/>
      <c r="F61" s="53"/>
      <c r="G61" s="53">
        <v>745.58</v>
      </c>
      <c r="H61" s="53">
        <v>65.540000000000006</v>
      </c>
      <c r="I61" s="53">
        <v>62.17</v>
      </c>
      <c r="J61" s="53">
        <v>37.200000000000003</v>
      </c>
      <c r="K61" s="53">
        <v>24.22</v>
      </c>
      <c r="L61" s="53">
        <v>22.76</v>
      </c>
      <c r="M61" s="53">
        <v>-1.65</v>
      </c>
      <c r="N61" s="53">
        <v>0.73</v>
      </c>
      <c r="O61" s="53">
        <v>0.57999999999999996</v>
      </c>
      <c r="P61" s="53">
        <v>0.48</v>
      </c>
      <c r="Q61" s="11">
        <v>957.61000000000013</v>
      </c>
      <c r="R61" s="51">
        <v>957.61000000000013</v>
      </c>
    </row>
    <row r="62" spans="1:18" x14ac:dyDescent="0.2">
      <c r="A62" s="18"/>
      <c r="B62" s="20"/>
      <c r="C62" s="3"/>
      <c r="D62" s="6" t="s">
        <v>72</v>
      </c>
      <c r="E62" s="52">
        <v>13421.12</v>
      </c>
      <c r="F62" s="53">
        <v>66665.19</v>
      </c>
      <c r="G62" s="53">
        <v>42595.59</v>
      </c>
      <c r="H62" s="53">
        <v>19081.91</v>
      </c>
      <c r="I62" s="53">
        <v>14402.86</v>
      </c>
      <c r="J62" s="53">
        <v>9075.4599999999991</v>
      </c>
      <c r="K62" s="53">
        <v>2485.6</v>
      </c>
      <c r="L62" s="53">
        <v>3201.95</v>
      </c>
      <c r="M62" s="53">
        <v>-738.09</v>
      </c>
      <c r="N62" s="53">
        <v>-35.479999999999997</v>
      </c>
      <c r="O62" s="53">
        <v>128.58000000000001</v>
      </c>
      <c r="P62" s="53"/>
      <c r="Q62" s="11">
        <v>170284.68999999997</v>
      </c>
      <c r="R62" s="51">
        <v>170284.68999999997</v>
      </c>
    </row>
    <row r="63" spans="1:18" x14ac:dyDescent="0.2">
      <c r="A63" s="18"/>
      <c r="B63" s="20"/>
      <c r="C63" s="7" t="s">
        <v>194</v>
      </c>
      <c r="D63" s="8"/>
      <c r="E63" s="37">
        <v>15877.12</v>
      </c>
      <c r="F63" s="38">
        <v>69653.38</v>
      </c>
      <c r="G63" s="38">
        <v>48853.67</v>
      </c>
      <c r="H63" s="38">
        <v>20854.16</v>
      </c>
      <c r="I63" s="38">
        <v>15591.6</v>
      </c>
      <c r="J63" s="38">
        <v>9767.4699999999993</v>
      </c>
      <c r="K63" s="38">
        <v>3173.68</v>
      </c>
      <c r="L63" s="38">
        <v>3643.43</v>
      </c>
      <c r="M63" s="38">
        <v>-808.83</v>
      </c>
      <c r="N63" s="38">
        <v>-21.279999999999994</v>
      </c>
      <c r="O63" s="38">
        <v>153.54000000000002</v>
      </c>
      <c r="P63" s="38">
        <v>8.85</v>
      </c>
      <c r="Q63" s="10">
        <v>186746.78999999998</v>
      </c>
      <c r="R63" s="30">
        <v>186746.78999999998</v>
      </c>
    </row>
    <row r="64" spans="1:18" x14ac:dyDescent="0.2">
      <c r="A64" s="18"/>
      <c r="B64" s="22" t="s">
        <v>195</v>
      </c>
      <c r="C64" s="23"/>
      <c r="D64" s="23"/>
      <c r="E64" s="39">
        <v>15877.12</v>
      </c>
      <c r="F64" s="40">
        <v>69653.38</v>
      </c>
      <c r="G64" s="40">
        <v>48853.67</v>
      </c>
      <c r="H64" s="40">
        <v>20854.16</v>
      </c>
      <c r="I64" s="40">
        <v>15591.6</v>
      </c>
      <c r="J64" s="40">
        <v>9767.4699999999993</v>
      </c>
      <c r="K64" s="40">
        <v>3173.68</v>
      </c>
      <c r="L64" s="40">
        <v>3643.43</v>
      </c>
      <c r="M64" s="40">
        <v>-808.83</v>
      </c>
      <c r="N64" s="40">
        <v>-21.279999999999994</v>
      </c>
      <c r="O64" s="40">
        <v>153.54000000000002</v>
      </c>
      <c r="P64" s="40">
        <v>8.85</v>
      </c>
      <c r="Q64" s="24">
        <v>186746.78999999998</v>
      </c>
      <c r="R64" s="31">
        <v>186746.78999999998</v>
      </c>
    </row>
    <row r="65" spans="1:19" x14ac:dyDescent="0.2">
      <c r="A65" s="135" t="s">
        <v>196</v>
      </c>
      <c r="B65" s="136"/>
      <c r="C65" s="136"/>
      <c r="D65" s="136"/>
      <c r="E65" s="138">
        <v>15877.12</v>
      </c>
      <c r="F65" s="139">
        <v>69653.38</v>
      </c>
      <c r="G65" s="139">
        <v>48853.67</v>
      </c>
      <c r="H65" s="139">
        <v>20854.16</v>
      </c>
      <c r="I65" s="139">
        <v>15591.6</v>
      </c>
      <c r="J65" s="139">
        <v>9767.4699999999993</v>
      </c>
      <c r="K65" s="139">
        <v>3173.68</v>
      </c>
      <c r="L65" s="139">
        <v>3643.43</v>
      </c>
      <c r="M65" s="139">
        <v>-808.83</v>
      </c>
      <c r="N65" s="139">
        <v>-21.279999999999994</v>
      </c>
      <c r="O65" s="139">
        <v>153.54000000000002</v>
      </c>
      <c r="P65" s="139">
        <v>8.85</v>
      </c>
      <c r="Q65" s="140">
        <v>186746.78999999998</v>
      </c>
      <c r="R65" s="152">
        <v>186746.78999999998</v>
      </c>
    </row>
    <row r="66" spans="1:19" ht="13.5" thickBot="1" x14ac:dyDescent="0.25">
      <c r="A66" s="4"/>
      <c r="B66" s="4"/>
      <c r="C66" s="4"/>
      <c r="D66" s="4"/>
      <c r="E66" s="35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9"/>
      <c r="R66" s="29"/>
    </row>
    <row r="67" spans="1:19" ht="13.5" thickBot="1" x14ac:dyDescent="0.25">
      <c r="A67" s="142" t="s">
        <v>17</v>
      </c>
      <c r="B67" s="143"/>
      <c r="C67" s="143"/>
      <c r="D67" s="143"/>
      <c r="E67" s="144">
        <v>58220.32</v>
      </c>
      <c r="F67" s="145">
        <v>180724.94</v>
      </c>
      <c r="G67" s="145">
        <v>147417.65000000002</v>
      </c>
      <c r="H67" s="145">
        <v>52886.97</v>
      </c>
      <c r="I67" s="145">
        <v>52845.700000000004</v>
      </c>
      <c r="J67" s="145">
        <v>24543.21</v>
      </c>
      <c r="K67" s="145">
        <v>15730.979999999998</v>
      </c>
      <c r="L67" s="145">
        <v>12948.86</v>
      </c>
      <c r="M67" s="145">
        <v>-1988.5899999999997</v>
      </c>
      <c r="N67" s="145">
        <v>332.08000000000004</v>
      </c>
      <c r="O67" s="145">
        <v>855.46000000000015</v>
      </c>
      <c r="P67" s="145">
        <v>428.14</v>
      </c>
      <c r="Q67" s="146">
        <v>544945.72</v>
      </c>
      <c r="R67" s="153">
        <v>544945.72</v>
      </c>
    </row>
    <row r="71" spans="1:19" x14ac:dyDescent="0.2">
      <c r="S71" s="6"/>
    </row>
    <row r="72" spans="1:19" x14ac:dyDescent="0.2">
      <c r="S72" s="6"/>
    </row>
    <row r="73" spans="1:19" x14ac:dyDescent="0.2">
      <c r="S73" s="6"/>
    </row>
    <row r="74" spans="1:19" x14ac:dyDescent="0.2">
      <c r="S74" s="6"/>
    </row>
    <row r="75" spans="1:19" x14ac:dyDescent="0.2">
      <c r="S75" s="6"/>
    </row>
  </sheetData>
  <pageMargins left="0.7" right="0.7" top="0.75" bottom="0.75" header="0.3" footer="0.3"/>
  <pageSetup scale="50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D10" sqref="D10"/>
    </sheetView>
  </sheetViews>
  <sheetFormatPr defaultRowHeight="12.75" x14ac:dyDescent="0.2"/>
  <cols>
    <col min="1" max="1" width="16.42578125" customWidth="1"/>
    <col min="2" max="2" width="40.7109375" customWidth="1"/>
    <col min="3" max="3" width="25.7109375" customWidth="1"/>
    <col min="4" max="4" width="40.7109375" customWidth="1"/>
    <col min="5" max="5" width="10.28515625" bestFit="1" customWidth="1"/>
    <col min="6" max="6" width="7.42578125" bestFit="1" customWidth="1"/>
    <col min="7" max="7" width="5.5703125" bestFit="1" customWidth="1"/>
    <col min="8" max="8" width="3.7109375" bestFit="1" customWidth="1"/>
    <col min="9" max="9" width="4.42578125" bestFit="1" customWidth="1"/>
    <col min="10" max="11" width="3.7109375" bestFit="1" customWidth="1"/>
    <col min="12" max="14" width="4.42578125" bestFit="1" customWidth="1"/>
    <col min="15" max="15" width="10.85546875" bestFit="1" customWidth="1"/>
    <col min="16" max="16" width="12.42578125" bestFit="1" customWidth="1"/>
  </cols>
  <sheetData>
    <row r="1" spans="1:19" x14ac:dyDescent="0.2">
      <c r="A1" s="1" t="s">
        <v>361</v>
      </c>
      <c r="B1" s="1" t="s">
        <v>360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359</v>
      </c>
      <c r="B2" t="s">
        <v>358</v>
      </c>
    </row>
    <row r="4" spans="1:19" x14ac:dyDescent="0.2"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3" t="s">
        <v>16</v>
      </c>
      <c r="P6" s="151" t="s">
        <v>17</v>
      </c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11</v>
      </c>
      <c r="O7" s="16"/>
      <c r="P7" s="28"/>
      <c r="Q7" s="62"/>
      <c r="R7" s="62"/>
      <c r="S7" s="62"/>
    </row>
    <row r="8" spans="1:19" ht="25.5" x14ac:dyDescent="0.2">
      <c r="A8" s="158" t="s">
        <v>9</v>
      </c>
      <c r="B8" s="19" t="s">
        <v>34</v>
      </c>
      <c r="C8" s="2" t="s">
        <v>35</v>
      </c>
      <c r="D8" s="4" t="s">
        <v>34</v>
      </c>
      <c r="E8" s="35">
        <v>61.31</v>
      </c>
      <c r="F8" s="36">
        <v>-1.4</v>
      </c>
      <c r="G8" s="36">
        <v>-84.73</v>
      </c>
      <c r="H8" s="36">
        <v>0.01</v>
      </c>
      <c r="I8" s="36">
        <v>-0.1</v>
      </c>
      <c r="J8" s="36">
        <v>4.0599999999999996</v>
      </c>
      <c r="K8" s="36">
        <v>2.91</v>
      </c>
      <c r="L8" s="36">
        <v>-0.06</v>
      </c>
      <c r="M8" s="36">
        <v>-0.57999999999999996</v>
      </c>
      <c r="N8" s="36">
        <v>-0.02</v>
      </c>
      <c r="O8" s="9">
        <v>-18.599999999999998</v>
      </c>
      <c r="P8" s="29">
        <v>-18.599999999999998</v>
      </c>
    </row>
    <row r="9" spans="1:19" x14ac:dyDescent="0.2">
      <c r="A9" s="18"/>
      <c r="B9" s="20"/>
      <c r="C9" s="7" t="s">
        <v>145</v>
      </c>
      <c r="D9" s="8"/>
      <c r="E9" s="37">
        <v>61.31</v>
      </c>
      <c r="F9" s="38">
        <v>-1.4</v>
      </c>
      <c r="G9" s="38">
        <v>-84.73</v>
      </c>
      <c r="H9" s="38">
        <v>0.01</v>
      </c>
      <c r="I9" s="38">
        <v>-0.1</v>
      </c>
      <c r="J9" s="38">
        <v>4.0599999999999996</v>
      </c>
      <c r="K9" s="38">
        <v>2.91</v>
      </c>
      <c r="L9" s="38">
        <v>-0.06</v>
      </c>
      <c r="M9" s="38">
        <v>-0.57999999999999996</v>
      </c>
      <c r="N9" s="38">
        <v>-0.02</v>
      </c>
      <c r="O9" s="10">
        <v>-18.599999999999998</v>
      </c>
      <c r="P9" s="30">
        <v>-18.599999999999998</v>
      </c>
    </row>
    <row r="10" spans="1:19" x14ac:dyDescent="0.2">
      <c r="A10" s="18"/>
      <c r="B10" s="22" t="s">
        <v>146</v>
      </c>
      <c r="C10" s="23"/>
      <c r="D10" s="23"/>
      <c r="E10" s="39">
        <v>61.31</v>
      </c>
      <c r="F10" s="40">
        <v>-1.4</v>
      </c>
      <c r="G10" s="40">
        <v>-84.73</v>
      </c>
      <c r="H10" s="40">
        <v>0.01</v>
      </c>
      <c r="I10" s="40">
        <v>-0.1</v>
      </c>
      <c r="J10" s="40">
        <v>4.0599999999999996</v>
      </c>
      <c r="K10" s="40">
        <v>2.91</v>
      </c>
      <c r="L10" s="40">
        <v>-0.06</v>
      </c>
      <c r="M10" s="40">
        <v>-0.57999999999999996</v>
      </c>
      <c r="N10" s="40">
        <v>-0.02</v>
      </c>
      <c r="O10" s="24">
        <v>-18.599999999999998</v>
      </c>
      <c r="P10" s="31">
        <v>-18.599999999999998</v>
      </c>
    </row>
    <row r="11" spans="1:19" x14ac:dyDescent="0.2">
      <c r="A11" s="135" t="s">
        <v>21</v>
      </c>
      <c r="B11" s="136"/>
      <c r="C11" s="136"/>
      <c r="D11" s="136"/>
      <c r="E11" s="138">
        <v>61.31</v>
      </c>
      <c r="F11" s="139">
        <v>-1.4</v>
      </c>
      <c r="G11" s="139">
        <v>-84.73</v>
      </c>
      <c r="H11" s="139">
        <v>0.01</v>
      </c>
      <c r="I11" s="139">
        <v>-0.1</v>
      </c>
      <c r="J11" s="139">
        <v>4.0599999999999996</v>
      </c>
      <c r="K11" s="139">
        <v>2.91</v>
      </c>
      <c r="L11" s="139">
        <v>-0.06</v>
      </c>
      <c r="M11" s="139">
        <v>-0.57999999999999996</v>
      </c>
      <c r="N11" s="139">
        <v>-0.02</v>
      </c>
      <c r="O11" s="140">
        <v>-18.599999999999998</v>
      </c>
      <c r="P11" s="152">
        <v>-18.599999999999998</v>
      </c>
    </row>
    <row r="12" spans="1:19" x14ac:dyDescent="0.2">
      <c r="A12" s="4"/>
      <c r="B12" s="4"/>
      <c r="C12" s="4"/>
      <c r="D12" s="4"/>
      <c r="E12" s="35"/>
      <c r="F12" s="36"/>
      <c r="G12" s="36"/>
      <c r="H12" s="36"/>
      <c r="I12" s="36"/>
      <c r="J12" s="36"/>
      <c r="K12" s="36"/>
      <c r="L12" s="36"/>
      <c r="M12" s="36"/>
      <c r="N12" s="36"/>
      <c r="O12" s="9"/>
      <c r="P12" s="29"/>
    </row>
    <row r="13" spans="1:19" x14ac:dyDescent="0.2">
      <c r="A13" s="17" t="s">
        <v>45</v>
      </c>
      <c r="B13" s="19" t="s">
        <v>100</v>
      </c>
      <c r="C13" s="2" t="s">
        <v>49</v>
      </c>
      <c r="D13" s="4" t="s">
        <v>53</v>
      </c>
      <c r="E13" s="35">
        <v>-1542.27</v>
      </c>
      <c r="F13" s="36"/>
      <c r="G13" s="36"/>
      <c r="H13" s="36"/>
      <c r="I13" s="36"/>
      <c r="J13" s="36"/>
      <c r="K13" s="36"/>
      <c r="L13" s="36"/>
      <c r="M13" s="36"/>
      <c r="N13" s="36"/>
      <c r="O13" s="9">
        <v>-1542.27</v>
      </c>
      <c r="P13" s="29">
        <v>-1542.27</v>
      </c>
    </row>
    <row r="14" spans="1:19" x14ac:dyDescent="0.2">
      <c r="A14" s="18"/>
      <c r="B14" s="20"/>
      <c r="C14" s="7" t="s">
        <v>159</v>
      </c>
      <c r="D14" s="8"/>
      <c r="E14" s="37">
        <v>-1542.27</v>
      </c>
      <c r="F14" s="38"/>
      <c r="G14" s="38"/>
      <c r="H14" s="38"/>
      <c r="I14" s="38"/>
      <c r="J14" s="38"/>
      <c r="K14" s="38"/>
      <c r="L14" s="38"/>
      <c r="M14" s="38"/>
      <c r="N14" s="38"/>
      <c r="O14" s="10">
        <v>-1542.27</v>
      </c>
      <c r="P14" s="30">
        <v>-1542.27</v>
      </c>
    </row>
    <row r="15" spans="1:19" x14ac:dyDescent="0.2">
      <c r="A15" s="18"/>
      <c r="B15" s="22" t="s">
        <v>160</v>
      </c>
      <c r="C15" s="23"/>
      <c r="D15" s="23"/>
      <c r="E15" s="39">
        <v>-1542.27</v>
      </c>
      <c r="F15" s="40"/>
      <c r="G15" s="40"/>
      <c r="H15" s="40"/>
      <c r="I15" s="40"/>
      <c r="J15" s="40"/>
      <c r="K15" s="40"/>
      <c r="L15" s="40"/>
      <c r="M15" s="40"/>
      <c r="N15" s="40"/>
      <c r="O15" s="24">
        <v>-1542.27</v>
      </c>
      <c r="P15" s="31">
        <v>-1542.27</v>
      </c>
    </row>
    <row r="16" spans="1:19" x14ac:dyDescent="0.2">
      <c r="A16" s="18"/>
      <c r="B16" s="19" t="s">
        <v>199</v>
      </c>
      <c r="C16" s="2" t="s">
        <v>49</v>
      </c>
      <c r="D16" s="4" t="s">
        <v>53</v>
      </c>
      <c r="E16" s="35">
        <v>-55429</v>
      </c>
      <c r="F16" s="36"/>
      <c r="G16" s="36"/>
      <c r="H16" s="36"/>
      <c r="I16" s="36"/>
      <c r="J16" s="36"/>
      <c r="K16" s="36"/>
      <c r="L16" s="36"/>
      <c r="M16" s="36"/>
      <c r="N16" s="36"/>
      <c r="O16" s="9">
        <v>-55429</v>
      </c>
      <c r="P16" s="29">
        <v>-55429</v>
      </c>
    </row>
    <row r="17" spans="1:16" x14ac:dyDescent="0.2">
      <c r="A17" s="18"/>
      <c r="B17" s="20"/>
      <c r="C17" s="7" t="s">
        <v>159</v>
      </c>
      <c r="D17" s="8"/>
      <c r="E17" s="37">
        <v>-55429</v>
      </c>
      <c r="F17" s="38"/>
      <c r="G17" s="38"/>
      <c r="H17" s="38"/>
      <c r="I17" s="38"/>
      <c r="J17" s="38"/>
      <c r="K17" s="38"/>
      <c r="L17" s="38"/>
      <c r="M17" s="38"/>
      <c r="N17" s="38"/>
      <c r="O17" s="10">
        <v>-55429</v>
      </c>
      <c r="P17" s="30">
        <v>-55429</v>
      </c>
    </row>
    <row r="18" spans="1:16" x14ac:dyDescent="0.2">
      <c r="A18" s="18"/>
      <c r="B18" s="22" t="s">
        <v>202</v>
      </c>
      <c r="C18" s="23"/>
      <c r="D18" s="23"/>
      <c r="E18" s="39">
        <v>-55429</v>
      </c>
      <c r="F18" s="40"/>
      <c r="G18" s="40"/>
      <c r="H18" s="40"/>
      <c r="I18" s="40"/>
      <c r="J18" s="40"/>
      <c r="K18" s="40"/>
      <c r="L18" s="40"/>
      <c r="M18" s="40"/>
      <c r="N18" s="40"/>
      <c r="O18" s="24">
        <v>-55429</v>
      </c>
      <c r="P18" s="31">
        <v>-55429</v>
      </c>
    </row>
    <row r="19" spans="1:16" x14ac:dyDescent="0.2">
      <c r="A19" s="18"/>
      <c r="B19" s="19" t="s">
        <v>14</v>
      </c>
      <c r="C19" s="2" t="s">
        <v>11</v>
      </c>
      <c r="D19" s="4" t="s">
        <v>12</v>
      </c>
      <c r="E19" s="35">
        <v>-17040.09</v>
      </c>
      <c r="F19" s="36"/>
      <c r="G19" s="36"/>
      <c r="H19" s="36"/>
      <c r="I19" s="36"/>
      <c r="J19" s="36"/>
      <c r="K19" s="36"/>
      <c r="L19" s="36"/>
      <c r="M19" s="36"/>
      <c r="N19" s="36"/>
      <c r="O19" s="9">
        <v>-17040.09</v>
      </c>
      <c r="P19" s="29">
        <v>-17040.09</v>
      </c>
    </row>
    <row r="20" spans="1:16" x14ac:dyDescent="0.2">
      <c r="A20" s="18"/>
      <c r="B20" s="20"/>
      <c r="C20" s="7" t="s">
        <v>18</v>
      </c>
      <c r="D20" s="8"/>
      <c r="E20" s="37">
        <v>-17040.09</v>
      </c>
      <c r="F20" s="38"/>
      <c r="G20" s="38"/>
      <c r="H20" s="38"/>
      <c r="I20" s="38"/>
      <c r="J20" s="38"/>
      <c r="K20" s="38"/>
      <c r="L20" s="38"/>
      <c r="M20" s="38"/>
      <c r="N20" s="38"/>
      <c r="O20" s="10">
        <v>-17040.09</v>
      </c>
      <c r="P20" s="30">
        <v>-17040.09</v>
      </c>
    </row>
    <row r="21" spans="1:16" x14ac:dyDescent="0.2">
      <c r="A21" s="18"/>
      <c r="B21" s="22" t="s">
        <v>20</v>
      </c>
      <c r="C21" s="23"/>
      <c r="D21" s="23"/>
      <c r="E21" s="39">
        <v>-17040.09</v>
      </c>
      <c r="F21" s="40"/>
      <c r="G21" s="40"/>
      <c r="H21" s="40"/>
      <c r="I21" s="40"/>
      <c r="J21" s="40"/>
      <c r="K21" s="40"/>
      <c r="L21" s="40"/>
      <c r="M21" s="40"/>
      <c r="N21" s="40"/>
      <c r="O21" s="24">
        <v>-17040.09</v>
      </c>
      <c r="P21" s="31">
        <v>-17040.09</v>
      </c>
    </row>
    <row r="22" spans="1:16" x14ac:dyDescent="0.2">
      <c r="A22" s="18"/>
      <c r="B22" s="19" t="s">
        <v>81</v>
      </c>
      <c r="C22" s="2" t="s">
        <v>49</v>
      </c>
      <c r="D22" s="4" t="s">
        <v>53</v>
      </c>
      <c r="E22" s="35">
        <v>-38876.120000000003</v>
      </c>
      <c r="F22" s="36"/>
      <c r="G22" s="36"/>
      <c r="H22" s="36"/>
      <c r="I22" s="36"/>
      <c r="J22" s="36"/>
      <c r="K22" s="36"/>
      <c r="L22" s="36"/>
      <c r="M22" s="36"/>
      <c r="N22" s="36"/>
      <c r="O22" s="9">
        <v>-38876.120000000003</v>
      </c>
      <c r="P22" s="29">
        <v>-38876.120000000003</v>
      </c>
    </row>
    <row r="23" spans="1:16" x14ac:dyDescent="0.2">
      <c r="A23" s="18"/>
      <c r="B23" s="20"/>
      <c r="C23" s="7" t="s">
        <v>159</v>
      </c>
      <c r="D23" s="8"/>
      <c r="E23" s="37">
        <v>-38876.120000000003</v>
      </c>
      <c r="F23" s="38"/>
      <c r="G23" s="38"/>
      <c r="H23" s="38"/>
      <c r="I23" s="38"/>
      <c r="J23" s="38"/>
      <c r="K23" s="38"/>
      <c r="L23" s="38"/>
      <c r="M23" s="38"/>
      <c r="N23" s="38"/>
      <c r="O23" s="10">
        <v>-38876.120000000003</v>
      </c>
      <c r="P23" s="30">
        <v>-38876.120000000003</v>
      </c>
    </row>
    <row r="24" spans="1:16" x14ac:dyDescent="0.2">
      <c r="A24" s="18"/>
      <c r="B24" s="22" t="s">
        <v>165</v>
      </c>
      <c r="C24" s="23"/>
      <c r="D24" s="23"/>
      <c r="E24" s="39">
        <v>-38876.120000000003</v>
      </c>
      <c r="F24" s="40"/>
      <c r="G24" s="40"/>
      <c r="H24" s="40"/>
      <c r="I24" s="40"/>
      <c r="J24" s="40"/>
      <c r="K24" s="40"/>
      <c r="L24" s="40"/>
      <c r="M24" s="40"/>
      <c r="N24" s="40"/>
      <c r="O24" s="24">
        <v>-38876.120000000003</v>
      </c>
      <c r="P24" s="31">
        <v>-38876.120000000003</v>
      </c>
    </row>
    <row r="25" spans="1:16" x14ac:dyDescent="0.2">
      <c r="A25" s="18"/>
      <c r="B25" s="19" t="s">
        <v>106</v>
      </c>
      <c r="C25" s="2" t="s">
        <v>47</v>
      </c>
      <c r="D25" s="4" t="s">
        <v>106</v>
      </c>
      <c r="E25" s="35">
        <v>-59147.71</v>
      </c>
      <c r="F25" s="36"/>
      <c r="G25" s="36"/>
      <c r="H25" s="36"/>
      <c r="I25" s="36"/>
      <c r="J25" s="36"/>
      <c r="K25" s="36"/>
      <c r="L25" s="36"/>
      <c r="M25" s="36"/>
      <c r="N25" s="36"/>
      <c r="O25" s="9">
        <v>-59147.71</v>
      </c>
      <c r="P25" s="29">
        <v>-59147.71</v>
      </c>
    </row>
    <row r="26" spans="1:16" x14ac:dyDescent="0.2">
      <c r="A26" s="18"/>
      <c r="B26" s="20"/>
      <c r="C26" s="7" t="s">
        <v>166</v>
      </c>
      <c r="D26" s="8"/>
      <c r="E26" s="37">
        <v>-59147.71</v>
      </c>
      <c r="F26" s="38"/>
      <c r="G26" s="38"/>
      <c r="H26" s="38"/>
      <c r="I26" s="38"/>
      <c r="J26" s="38"/>
      <c r="K26" s="38"/>
      <c r="L26" s="38"/>
      <c r="M26" s="38"/>
      <c r="N26" s="38"/>
      <c r="O26" s="10">
        <v>-59147.71</v>
      </c>
      <c r="P26" s="30">
        <v>-59147.71</v>
      </c>
    </row>
    <row r="27" spans="1:16" x14ac:dyDescent="0.2">
      <c r="A27" s="18"/>
      <c r="B27" s="22" t="s">
        <v>167</v>
      </c>
      <c r="C27" s="23"/>
      <c r="D27" s="23"/>
      <c r="E27" s="39">
        <v>-59147.71</v>
      </c>
      <c r="F27" s="40"/>
      <c r="G27" s="40"/>
      <c r="H27" s="40"/>
      <c r="I27" s="40"/>
      <c r="J27" s="40"/>
      <c r="K27" s="40"/>
      <c r="L27" s="40"/>
      <c r="M27" s="40"/>
      <c r="N27" s="40"/>
      <c r="O27" s="24">
        <v>-59147.71</v>
      </c>
      <c r="P27" s="31">
        <v>-59147.71</v>
      </c>
    </row>
    <row r="28" spans="1:16" x14ac:dyDescent="0.2">
      <c r="A28" s="18"/>
      <c r="B28" s="19" t="s">
        <v>35</v>
      </c>
      <c r="C28" s="2" t="s">
        <v>47</v>
      </c>
      <c r="D28" s="4" t="s">
        <v>35</v>
      </c>
      <c r="E28" s="35">
        <v>-268.24</v>
      </c>
      <c r="F28" s="36"/>
      <c r="G28" s="36"/>
      <c r="H28" s="36"/>
      <c r="I28" s="36"/>
      <c r="J28" s="36"/>
      <c r="K28" s="36"/>
      <c r="L28" s="36"/>
      <c r="M28" s="36"/>
      <c r="N28" s="36"/>
      <c r="O28" s="9">
        <v>-268.24</v>
      </c>
      <c r="P28" s="29">
        <v>-268.24</v>
      </c>
    </row>
    <row r="29" spans="1:16" x14ac:dyDescent="0.2">
      <c r="A29" s="18"/>
      <c r="B29" s="20"/>
      <c r="C29" s="7" t="s">
        <v>166</v>
      </c>
      <c r="D29" s="8"/>
      <c r="E29" s="37">
        <v>-268.24</v>
      </c>
      <c r="F29" s="38"/>
      <c r="G29" s="38"/>
      <c r="H29" s="38"/>
      <c r="I29" s="38"/>
      <c r="J29" s="38"/>
      <c r="K29" s="38"/>
      <c r="L29" s="38"/>
      <c r="M29" s="38"/>
      <c r="N29" s="38"/>
      <c r="O29" s="10">
        <v>-268.24</v>
      </c>
      <c r="P29" s="30">
        <v>-268.24</v>
      </c>
    </row>
    <row r="30" spans="1:16" x14ac:dyDescent="0.2">
      <c r="A30" s="18"/>
      <c r="B30" s="22" t="s">
        <v>145</v>
      </c>
      <c r="C30" s="23"/>
      <c r="D30" s="23"/>
      <c r="E30" s="39">
        <v>-268.24</v>
      </c>
      <c r="F30" s="40"/>
      <c r="G30" s="40"/>
      <c r="H30" s="40"/>
      <c r="I30" s="40"/>
      <c r="J30" s="40"/>
      <c r="K30" s="40"/>
      <c r="L30" s="40"/>
      <c r="M30" s="40"/>
      <c r="N30" s="40"/>
      <c r="O30" s="24">
        <v>-268.24</v>
      </c>
      <c r="P30" s="31">
        <v>-268.24</v>
      </c>
    </row>
    <row r="31" spans="1:16" x14ac:dyDescent="0.2">
      <c r="A31" s="18"/>
      <c r="B31" s="19" t="s">
        <v>139</v>
      </c>
      <c r="C31" s="2" t="s">
        <v>49</v>
      </c>
      <c r="D31" s="4" t="s">
        <v>53</v>
      </c>
      <c r="E31" s="35">
        <v>-100101.01</v>
      </c>
      <c r="F31" s="36"/>
      <c r="G31" s="36"/>
      <c r="H31" s="36"/>
      <c r="I31" s="36"/>
      <c r="J31" s="36"/>
      <c r="K31" s="36"/>
      <c r="L31" s="36"/>
      <c r="M31" s="36"/>
      <c r="N31" s="36"/>
      <c r="O31" s="9">
        <v>-100101.01</v>
      </c>
      <c r="P31" s="29">
        <v>-100101.01</v>
      </c>
    </row>
    <row r="32" spans="1:16" x14ac:dyDescent="0.2">
      <c r="A32" s="18"/>
      <c r="B32" s="20"/>
      <c r="C32" s="7" t="s">
        <v>159</v>
      </c>
      <c r="D32" s="8"/>
      <c r="E32" s="37">
        <v>-100101.01</v>
      </c>
      <c r="F32" s="38"/>
      <c r="G32" s="38"/>
      <c r="H32" s="38"/>
      <c r="I32" s="38"/>
      <c r="J32" s="38"/>
      <c r="K32" s="38"/>
      <c r="L32" s="38"/>
      <c r="M32" s="38"/>
      <c r="N32" s="38"/>
      <c r="O32" s="10">
        <v>-100101.01</v>
      </c>
      <c r="P32" s="30">
        <v>-100101.01</v>
      </c>
    </row>
    <row r="33" spans="1:16" x14ac:dyDescent="0.2">
      <c r="A33" s="18"/>
      <c r="B33" s="22" t="s">
        <v>175</v>
      </c>
      <c r="C33" s="23"/>
      <c r="D33" s="23"/>
      <c r="E33" s="39">
        <v>-100101.01</v>
      </c>
      <c r="F33" s="40"/>
      <c r="G33" s="40"/>
      <c r="H33" s="40"/>
      <c r="I33" s="40"/>
      <c r="J33" s="40"/>
      <c r="K33" s="40"/>
      <c r="L33" s="40"/>
      <c r="M33" s="40"/>
      <c r="N33" s="40"/>
      <c r="O33" s="24">
        <v>-100101.01</v>
      </c>
      <c r="P33" s="31">
        <v>-100101.01</v>
      </c>
    </row>
    <row r="34" spans="1:16" x14ac:dyDescent="0.2">
      <c r="A34" s="18"/>
      <c r="B34" s="19" t="s">
        <v>114</v>
      </c>
      <c r="C34" s="2" t="s">
        <v>49</v>
      </c>
      <c r="D34" s="4" t="s">
        <v>53</v>
      </c>
      <c r="E34" s="35">
        <v>-27327.75</v>
      </c>
      <c r="F34" s="36"/>
      <c r="G34" s="36"/>
      <c r="H34" s="36"/>
      <c r="I34" s="36"/>
      <c r="J34" s="36"/>
      <c r="K34" s="36"/>
      <c r="L34" s="36"/>
      <c r="M34" s="36"/>
      <c r="N34" s="36"/>
      <c r="O34" s="9">
        <v>-27327.75</v>
      </c>
      <c r="P34" s="29">
        <v>-27327.75</v>
      </c>
    </row>
    <row r="35" spans="1:16" x14ac:dyDescent="0.2">
      <c r="A35" s="18"/>
      <c r="B35" s="20"/>
      <c r="C35" s="7" t="s">
        <v>159</v>
      </c>
      <c r="D35" s="8"/>
      <c r="E35" s="37">
        <v>-27327.75</v>
      </c>
      <c r="F35" s="38"/>
      <c r="G35" s="38"/>
      <c r="H35" s="38"/>
      <c r="I35" s="38"/>
      <c r="J35" s="38"/>
      <c r="K35" s="38"/>
      <c r="L35" s="38"/>
      <c r="M35" s="38"/>
      <c r="N35" s="38"/>
      <c r="O35" s="10">
        <v>-27327.75</v>
      </c>
      <c r="P35" s="30">
        <v>-27327.75</v>
      </c>
    </row>
    <row r="36" spans="1:16" x14ac:dyDescent="0.2">
      <c r="A36" s="18"/>
      <c r="B36" s="22" t="s">
        <v>179</v>
      </c>
      <c r="C36" s="23"/>
      <c r="D36" s="23"/>
      <c r="E36" s="39">
        <v>-27327.75</v>
      </c>
      <c r="F36" s="40"/>
      <c r="G36" s="40"/>
      <c r="H36" s="40"/>
      <c r="I36" s="40"/>
      <c r="J36" s="40"/>
      <c r="K36" s="40"/>
      <c r="L36" s="40"/>
      <c r="M36" s="40"/>
      <c r="N36" s="40"/>
      <c r="O36" s="24">
        <v>-27327.75</v>
      </c>
      <c r="P36" s="31">
        <v>-27327.75</v>
      </c>
    </row>
    <row r="37" spans="1:16" x14ac:dyDescent="0.2">
      <c r="A37" s="135" t="s">
        <v>180</v>
      </c>
      <c r="B37" s="136"/>
      <c r="C37" s="136"/>
      <c r="D37" s="136"/>
      <c r="E37" s="138">
        <v>-299732.19</v>
      </c>
      <c r="F37" s="139"/>
      <c r="G37" s="139"/>
      <c r="H37" s="139"/>
      <c r="I37" s="139"/>
      <c r="J37" s="139"/>
      <c r="K37" s="139"/>
      <c r="L37" s="139"/>
      <c r="M37" s="139"/>
      <c r="N37" s="139"/>
      <c r="O37" s="140">
        <v>-299732.19</v>
      </c>
      <c r="P37" s="152">
        <v>-299732.19</v>
      </c>
    </row>
    <row r="38" spans="1:16" x14ac:dyDescent="0.2">
      <c r="A38" s="4"/>
      <c r="B38" s="4"/>
      <c r="C38" s="4"/>
      <c r="D38" s="4"/>
      <c r="E38" s="35"/>
      <c r="F38" s="36"/>
      <c r="G38" s="36"/>
      <c r="H38" s="36"/>
      <c r="I38" s="36"/>
      <c r="J38" s="36"/>
      <c r="K38" s="36"/>
      <c r="L38" s="36"/>
      <c r="M38" s="36"/>
      <c r="N38" s="36"/>
      <c r="O38" s="9"/>
      <c r="P38" s="29"/>
    </row>
    <row r="39" spans="1:16" x14ac:dyDescent="0.2">
      <c r="A39" s="17" t="s">
        <v>15</v>
      </c>
      <c r="B39" s="19" t="s">
        <v>56</v>
      </c>
      <c r="C39" s="2" t="s">
        <v>57</v>
      </c>
      <c r="D39" s="4" t="s">
        <v>58</v>
      </c>
      <c r="E39" s="35">
        <v>-1473.62</v>
      </c>
      <c r="F39" s="36"/>
      <c r="G39" s="36"/>
      <c r="H39" s="36"/>
      <c r="I39" s="36"/>
      <c r="J39" s="36"/>
      <c r="K39" s="36"/>
      <c r="L39" s="36"/>
      <c r="M39" s="36"/>
      <c r="N39" s="36"/>
      <c r="O39" s="9">
        <v>-1473.62</v>
      </c>
      <c r="P39" s="29">
        <v>-1473.62</v>
      </c>
    </row>
    <row r="40" spans="1:16" x14ac:dyDescent="0.2">
      <c r="A40" s="18"/>
      <c r="B40" s="20"/>
      <c r="C40" s="7" t="s">
        <v>192</v>
      </c>
      <c r="D40" s="8"/>
      <c r="E40" s="37">
        <v>-1473.62</v>
      </c>
      <c r="F40" s="38"/>
      <c r="G40" s="38"/>
      <c r="H40" s="38"/>
      <c r="I40" s="38"/>
      <c r="J40" s="38"/>
      <c r="K40" s="38"/>
      <c r="L40" s="38"/>
      <c r="M40" s="38"/>
      <c r="N40" s="38"/>
      <c r="O40" s="10">
        <v>-1473.62</v>
      </c>
      <c r="P40" s="30">
        <v>-1473.62</v>
      </c>
    </row>
    <row r="41" spans="1:16" x14ac:dyDescent="0.2">
      <c r="A41" s="18"/>
      <c r="B41" s="20"/>
      <c r="C41" s="2" t="s">
        <v>11</v>
      </c>
      <c r="D41" s="4" t="s">
        <v>12</v>
      </c>
      <c r="E41" s="35">
        <v>-16729.38</v>
      </c>
      <c r="F41" s="36"/>
      <c r="G41" s="36"/>
      <c r="H41" s="36"/>
      <c r="I41" s="36"/>
      <c r="J41" s="36"/>
      <c r="K41" s="36"/>
      <c r="L41" s="36"/>
      <c r="M41" s="36"/>
      <c r="N41" s="36"/>
      <c r="O41" s="9">
        <v>-16729.38</v>
      </c>
      <c r="P41" s="29">
        <v>-16729.38</v>
      </c>
    </row>
    <row r="42" spans="1:16" x14ac:dyDescent="0.2">
      <c r="A42" s="18"/>
      <c r="B42" s="20"/>
      <c r="C42" s="7" t="s">
        <v>18</v>
      </c>
      <c r="D42" s="8"/>
      <c r="E42" s="37">
        <v>-16729.38</v>
      </c>
      <c r="F42" s="38"/>
      <c r="G42" s="38"/>
      <c r="H42" s="38"/>
      <c r="I42" s="38"/>
      <c r="J42" s="38"/>
      <c r="K42" s="38"/>
      <c r="L42" s="38"/>
      <c r="M42" s="38"/>
      <c r="N42" s="38"/>
      <c r="O42" s="10">
        <v>-16729.38</v>
      </c>
      <c r="P42" s="30">
        <v>-16729.38</v>
      </c>
    </row>
    <row r="43" spans="1:16" x14ac:dyDescent="0.2">
      <c r="A43" s="18"/>
      <c r="B43" s="22" t="s">
        <v>193</v>
      </c>
      <c r="C43" s="23"/>
      <c r="D43" s="23"/>
      <c r="E43" s="39">
        <v>-18203</v>
      </c>
      <c r="F43" s="40"/>
      <c r="G43" s="40"/>
      <c r="H43" s="40"/>
      <c r="I43" s="40"/>
      <c r="J43" s="40"/>
      <c r="K43" s="40"/>
      <c r="L43" s="40"/>
      <c r="M43" s="40"/>
      <c r="N43" s="40"/>
      <c r="O43" s="24">
        <v>-18203</v>
      </c>
      <c r="P43" s="31">
        <v>-18203</v>
      </c>
    </row>
    <row r="44" spans="1:16" x14ac:dyDescent="0.2">
      <c r="A44" s="18"/>
      <c r="B44" s="19" t="s">
        <v>14</v>
      </c>
      <c r="C44" s="2" t="s">
        <v>11</v>
      </c>
      <c r="D44" s="4" t="s">
        <v>12</v>
      </c>
      <c r="E44" s="35">
        <v>-59550.770000000004</v>
      </c>
      <c r="F44" s="36"/>
      <c r="G44" s="36"/>
      <c r="H44" s="36"/>
      <c r="I44" s="36"/>
      <c r="J44" s="36"/>
      <c r="K44" s="36"/>
      <c r="L44" s="36"/>
      <c r="M44" s="36"/>
      <c r="N44" s="36"/>
      <c r="O44" s="9">
        <v>-59550.770000000004</v>
      </c>
      <c r="P44" s="29">
        <v>-59550.770000000004</v>
      </c>
    </row>
    <row r="45" spans="1:16" x14ac:dyDescent="0.2">
      <c r="A45" s="18"/>
      <c r="B45" s="20"/>
      <c r="C45" s="7" t="s">
        <v>18</v>
      </c>
      <c r="D45" s="8"/>
      <c r="E45" s="37">
        <v>-59550.770000000004</v>
      </c>
      <c r="F45" s="38"/>
      <c r="G45" s="38"/>
      <c r="H45" s="38"/>
      <c r="I45" s="38"/>
      <c r="J45" s="38"/>
      <c r="K45" s="38"/>
      <c r="L45" s="38"/>
      <c r="M45" s="38"/>
      <c r="N45" s="38"/>
      <c r="O45" s="10">
        <v>-59550.770000000004</v>
      </c>
      <c r="P45" s="30">
        <v>-59550.770000000004</v>
      </c>
    </row>
    <row r="46" spans="1:16" x14ac:dyDescent="0.2">
      <c r="A46" s="18"/>
      <c r="B46" s="22" t="s">
        <v>20</v>
      </c>
      <c r="C46" s="23"/>
      <c r="D46" s="23"/>
      <c r="E46" s="39">
        <v>-59550.770000000004</v>
      </c>
      <c r="F46" s="40"/>
      <c r="G46" s="40"/>
      <c r="H46" s="40"/>
      <c r="I46" s="40"/>
      <c r="J46" s="40"/>
      <c r="K46" s="40"/>
      <c r="L46" s="40"/>
      <c r="M46" s="40"/>
      <c r="N46" s="40"/>
      <c r="O46" s="24">
        <v>-59550.770000000004</v>
      </c>
      <c r="P46" s="31">
        <v>-59550.770000000004</v>
      </c>
    </row>
    <row r="47" spans="1:16" x14ac:dyDescent="0.2">
      <c r="A47" s="135" t="s">
        <v>22</v>
      </c>
      <c r="B47" s="136"/>
      <c r="C47" s="136"/>
      <c r="D47" s="136"/>
      <c r="E47" s="138">
        <v>-77753.77</v>
      </c>
      <c r="F47" s="139"/>
      <c r="G47" s="139"/>
      <c r="H47" s="139"/>
      <c r="I47" s="139"/>
      <c r="J47" s="139"/>
      <c r="K47" s="139"/>
      <c r="L47" s="139"/>
      <c r="M47" s="139"/>
      <c r="N47" s="139"/>
      <c r="O47" s="140">
        <v>-77753.77</v>
      </c>
      <c r="P47" s="152">
        <v>-77753.77</v>
      </c>
    </row>
    <row r="48" spans="1:16" x14ac:dyDescent="0.2">
      <c r="A48" s="4"/>
      <c r="B48" s="4"/>
      <c r="C48" s="4"/>
      <c r="D48" s="4"/>
      <c r="E48" s="35"/>
      <c r="F48" s="36"/>
      <c r="G48" s="36"/>
      <c r="H48" s="36"/>
      <c r="I48" s="36"/>
      <c r="J48" s="36"/>
      <c r="K48" s="36"/>
      <c r="L48" s="36"/>
      <c r="M48" s="36"/>
      <c r="N48" s="36"/>
      <c r="O48" s="9"/>
      <c r="P48" s="29"/>
    </row>
    <row r="49" spans="1:16" ht="25.5" x14ac:dyDescent="0.2">
      <c r="A49" s="158" t="s">
        <v>66</v>
      </c>
      <c r="B49" s="19" t="s">
        <v>67</v>
      </c>
      <c r="C49" s="2" t="s">
        <v>68</v>
      </c>
      <c r="D49" s="4" t="s">
        <v>70</v>
      </c>
      <c r="E49" s="35">
        <v>-21411.48</v>
      </c>
      <c r="F49" s="36">
        <v>-0.04</v>
      </c>
      <c r="G49" s="36">
        <v>-4.63</v>
      </c>
      <c r="H49" s="36"/>
      <c r="I49" s="36"/>
      <c r="J49" s="36">
        <v>0.17</v>
      </c>
      <c r="K49" s="36">
        <v>0.15</v>
      </c>
      <c r="L49" s="36"/>
      <c r="M49" s="36">
        <v>-0.03</v>
      </c>
      <c r="N49" s="36"/>
      <c r="O49" s="9">
        <v>-21415.86</v>
      </c>
      <c r="P49" s="29">
        <v>-21415.86</v>
      </c>
    </row>
    <row r="50" spans="1:16" x14ac:dyDescent="0.2">
      <c r="A50" s="18"/>
      <c r="B50" s="20"/>
      <c r="C50" s="3"/>
      <c r="D50" s="6" t="s">
        <v>71</v>
      </c>
      <c r="E50" s="52">
        <v>-479.97</v>
      </c>
      <c r="F50" s="53"/>
      <c r="G50" s="53">
        <v>-0.11</v>
      </c>
      <c r="H50" s="53"/>
      <c r="I50" s="53"/>
      <c r="J50" s="53">
        <v>0.01</v>
      </c>
      <c r="K50" s="53"/>
      <c r="L50" s="53"/>
      <c r="M50" s="53">
        <v>-0.01</v>
      </c>
      <c r="N50" s="53"/>
      <c r="O50" s="11">
        <v>-480.08000000000004</v>
      </c>
      <c r="P50" s="51">
        <v>-480.08000000000004</v>
      </c>
    </row>
    <row r="51" spans="1:16" x14ac:dyDescent="0.2">
      <c r="A51" s="18"/>
      <c r="B51" s="20"/>
      <c r="C51" s="3"/>
      <c r="D51" s="6" t="s">
        <v>89</v>
      </c>
      <c r="E51" s="52"/>
      <c r="F51" s="53"/>
      <c r="G51" s="53">
        <v>-0.64</v>
      </c>
      <c r="H51" s="53"/>
      <c r="I51" s="53"/>
      <c r="J51" s="53">
        <v>0.01</v>
      </c>
      <c r="K51" s="53">
        <v>0.01</v>
      </c>
      <c r="L51" s="53"/>
      <c r="M51" s="53"/>
      <c r="N51" s="53"/>
      <c r="O51" s="11">
        <v>-0.62</v>
      </c>
      <c r="P51" s="51">
        <v>-0.62</v>
      </c>
    </row>
    <row r="52" spans="1:16" x14ac:dyDescent="0.2">
      <c r="A52" s="18"/>
      <c r="B52" s="20"/>
      <c r="C52" s="7" t="s">
        <v>194</v>
      </c>
      <c r="D52" s="8"/>
      <c r="E52" s="37">
        <v>-21891.45</v>
      </c>
      <c r="F52" s="38">
        <v>-0.04</v>
      </c>
      <c r="G52" s="38">
        <v>-5.38</v>
      </c>
      <c r="H52" s="38"/>
      <c r="I52" s="38"/>
      <c r="J52" s="38">
        <v>0.19000000000000003</v>
      </c>
      <c r="K52" s="38">
        <v>0.16</v>
      </c>
      <c r="L52" s="38"/>
      <c r="M52" s="38">
        <v>-0.04</v>
      </c>
      <c r="N52" s="38"/>
      <c r="O52" s="10">
        <v>-21896.560000000001</v>
      </c>
      <c r="P52" s="30">
        <v>-21896.560000000001</v>
      </c>
    </row>
    <row r="53" spans="1:16" x14ac:dyDescent="0.2">
      <c r="A53" s="18"/>
      <c r="B53" s="22" t="s">
        <v>195</v>
      </c>
      <c r="C53" s="23"/>
      <c r="D53" s="23"/>
      <c r="E53" s="39">
        <v>-21891.45</v>
      </c>
      <c r="F53" s="40">
        <v>-0.04</v>
      </c>
      <c r="G53" s="40">
        <v>-5.38</v>
      </c>
      <c r="H53" s="40"/>
      <c r="I53" s="40"/>
      <c r="J53" s="40">
        <v>0.19000000000000003</v>
      </c>
      <c r="K53" s="40">
        <v>0.16</v>
      </c>
      <c r="L53" s="40"/>
      <c r="M53" s="40">
        <v>-0.04</v>
      </c>
      <c r="N53" s="40"/>
      <c r="O53" s="24">
        <v>-21896.560000000001</v>
      </c>
      <c r="P53" s="31">
        <v>-21896.560000000001</v>
      </c>
    </row>
    <row r="54" spans="1:16" x14ac:dyDescent="0.2">
      <c r="A54" s="135" t="s">
        <v>196</v>
      </c>
      <c r="B54" s="136"/>
      <c r="C54" s="136"/>
      <c r="D54" s="136"/>
      <c r="E54" s="138">
        <v>-21891.45</v>
      </c>
      <c r="F54" s="139">
        <v>-0.04</v>
      </c>
      <c r="G54" s="139">
        <v>-5.38</v>
      </c>
      <c r="H54" s="139"/>
      <c r="I54" s="139"/>
      <c r="J54" s="139">
        <v>0.19000000000000003</v>
      </c>
      <c r="K54" s="139">
        <v>0.16</v>
      </c>
      <c r="L54" s="139"/>
      <c r="M54" s="139">
        <v>-0.04</v>
      </c>
      <c r="N54" s="139"/>
      <c r="O54" s="140">
        <v>-21896.560000000001</v>
      </c>
      <c r="P54" s="152">
        <v>-21896.560000000001</v>
      </c>
    </row>
    <row r="55" spans="1:16" ht="13.5" thickBot="1" x14ac:dyDescent="0.25">
      <c r="A55" s="4"/>
      <c r="B55" s="4"/>
      <c r="C55" s="4"/>
      <c r="D55" s="4"/>
      <c r="E55" s="35"/>
      <c r="F55" s="36"/>
      <c r="G55" s="36"/>
      <c r="H55" s="36"/>
      <c r="I55" s="36"/>
      <c r="J55" s="36"/>
      <c r="K55" s="36"/>
      <c r="L55" s="36"/>
      <c r="M55" s="36"/>
      <c r="N55" s="36"/>
      <c r="O55" s="9"/>
      <c r="P55" s="29"/>
    </row>
    <row r="56" spans="1:16" ht="13.5" thickBot="1" x14ac:dyDescent="0.25">
      <c r="A56" s="142" t="s">
        <v>17</v>
      </c>
      <c r="B56" s="143"/>
      <c r="C56" s="143"/>
      <c r="D56" s="143"/>
      <c r="E56" s="144">
        <v>-399316.1</v>
      </c>
      <c r="F56" s="145">
        <v>-1.44</v>
      </c>
      <c r="G56" s="145">
        <v>-90.11</v>
      </c>
      <c r="H56" s="145">
        <v>0.01</v>
      </c>
      <c r="I56" s="145">
        <v>-0.1</v>
      </c>
      <c r="J56" s="145">
        <v>4.2499999999999991</v>
      </c>
      <c r="K56" s="145">
        <v>3.07</v>
      </c>
      <c r="L56" s="145">
        <v>-0.06</v>
      </c>
      <c r="M56" s="145">
        <v>-0.62</v>
      </c>
      <c r="N56" s="145">
        <v>-0.02</v>
      </c>
      <c r="O56" s="146">
        <v>-399401.12</v>
      </c>
      <c r="P56" s="153">
        <v>-399401.12</v>
      </c>
    </row>
  </sheetData>
  <pageMargins left="0.7" right="0.7" top="0.75" bottom="0.75" header="0.3" footer="0.3"/>
  <pageSetup scale="60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0"/>
  <sheetViews>
    <sheetView zoomScaleNormal="100" workbookViewId="0">
      <selection activeCell="D12" sqref="D12"/>
    </sheetView>
  </sheetViews>
  <sheetFormatPr defaultRowHeight="12.75" x14ac:dyDescent="0.2"/>
  <cols>
    <col min="1" max="1" width="47.7109375" bestFit="1" customWidth="1"/>
    <col min="2" max="2" width="11.42578125" bestFit="1" customWidth="1"/>
    <col min="3" max="3" width="11.28515625" bestFit="1" customWidth="1"/>
    <col min="4" max="4" width="21.7109375" bestFit="1" customWidth="1"/>
    <col min="5" max="5" width="11.42578125" bestFit="1" customWidth="1"/>
    <col min="7" max="7" width="14.140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F1" s="5"/>
    </row>
    <row r="2" spans="1:6" x14ac:dyDescent="0.2">
      <c r="A2" s="55" t="s">
        <v>347</v>
      </c>
      <c r="B2" s="5">
        <v>15293245.769999998</v>
      </c>
      <c r="C2" s="5" t="s">
        <v>357</v>
      </c>
      <c r="D2" s="5" t="s">
        <v>349</v>
      </c>
      <c r="E2" s="86"/>
      <c r="F2" s="5"/>
    </row>
    <row r="3" spans="1:6" x14ac:dyDescent="0.2">
      <c r="A3" s="56" t="s">
        <v>343</v>
      </c>
      <c r="B3" s="5">
        <v>2326616.0899999985</v>
      </c>
      <c r="C3" s="5" t="s">
        <v>356</v>
      </c>
      <c r="D3" s="5" t="s">
        <v>349</v>
      </c>
      <c r="E3" s="86"/>
      <c r="F3" s="5"/>
    </row>
    <row r="4" spans="1:6" x14ac:dyDescent="0.2">
      <c r="A4" s="56" t="s">
        <v>340</v>
      </c>
      <c r="B4" s="5">
        <v>3287958.2900000028</v>
      </c>
      <c r="C4" s="5" t="s">
        <v>355</v>
      </c>
      <c r="D4" s="5" t="s">
        <v>349</v>
      </c>
      <c r="E4" s="86"/>
      <c r="F4" s="5"/>
    </row>
    <row r="5" spans="1:6" x14ac:dyDescent="0.2">
      <c r="A5" s="56" t="s">
        <v>336</v>
      </c>
      <c r="B5" s="5">
        <v>114983.02999999996</v>
      </c>
      <c r="C5" s="5" t="s">
        <v>354</v>
      </c>
      <c r="D5" s="5" t="s">
        <v>349</v>
      </c>
      <c r="E5" s="86"/>
      <c r="F5" s="5"/>
    </row>
    <row r="6" spans="1:6" x14ac:dyDescent="0.2">
      <c r="A6" s="56" t="s">
        <v>334</v>
      </c>
      <c r="B6" s="5">
        <v>2077533.0700000015</v>
      </c>
      <c r="C6" s="5" t="s">
        <v>353</v>
      </c>
      <c r="D6" s="5" t="s">
        <v>349</v>
      </c>
      <c r="E6" s="86"/>
      <c r="F6" s="5"/>
    </row>
    <row r="7" spans="1:6" x14ac:dyDescent="0.2">
      <c r="A7" s="56" t="s">
        <v>331</v>
      </c>
      <c r="B7" s="5">
        <v>2075968.5899999999</v>
      </c>
      <c r="C7" s="5" t="s">
        <v>352</v>
      </c>
      <c r="D7" s="5" t="s">
        <v>349</v>
      </c>
      <c r="E7" s="86"/>
      <c r="F7" s="5"/>
    </row>
    <row r="8" spans="1:6" x14ac:dyDescent="0.2">
      <c r="A8" s="56" t="s">
        <v>329</v>
      </c>
      <c r="B8" s="5">
        <v>3317541.7400000007</v>
      </c>
      <c r="C8" s="5" t="s">
        <v>351</v>
      </c>
      <c r="D8" s="5" t="s">
        <v>349</v>
      </c>
      <c r="E8" s="86"/>
      <c r="F8" s="5"/>
    </row>
    <row r="9" spans="1:6" x14ac:dyDescent="0.2">
      <c r="A9" s="56" t="s">
        <v>319</v>
      </c>
      <c r="B9" s="5">
        <v>1029472.3299999997</v>
      </c>
      <c r="C9" s="5" t="s">
        <v>350</v>
      </c>
      <c r="D9" s="5" t="s">
        <v>349</v>
      </c>
      <c r="E9" s="86"/>
      <c r="F9" s="5"/>
    </row>
    <row r="10" spans="1:6" x14ac:dyDescent="0.2">
      <c r="B10" s="5"/>
      <c r="C10" s="5"/>
      <c r="D10" s="5"/>
      <c r="E10" s="5"/>
      <c r="F10" s="5"/>
    </row>
  </sheetData>
  <hyperlinks>
    <hyperlink ref="A2" location="'901460764'!A1" display="901460764- FIP-WOD 220 kV Trans Line Installations"/>
    <hyperlink ref="A3" location="'901453926'!A1" display="901453926- FIP-Vista Sub: Install 220 kV DSs"/>
    <hyperlink ref="A4" location="'901453925'!A1" display="901453925- FIP-San Bernardino Sub:Install 220kV DSs"/>
    <hyperlink ref="A5" location="'901453924'!A1" display="901453924- FIP-EtiwandaSub:Install220kVRelayEquipmt"/>
    <hyperlink ref="A6" location="'901453923'!A1" display="901453923- FIP-ElCascoSub:Install220kVTermnalEquipt"/>
    <hyperlink ref="A7" location="'901453922'!A1" display="901453922- FIP-Devers Sub: Install 220 kV CBs &amp; DSs"/>
    <hyperlink ref="A8" location="'801275175'!A1" display="801275175- ACQ: FERC_West of Devers (WOD)/MPO"/>
    <hyperlink ref="A9" location="'800062511'!A1" display="800062511- FIP-West of Devers Upgrade Project: Prel"/>
  </hyperlinks>
  <pageMargins left="0.7" right="0.7" top="0.75" bottom="0.75" header="0.3" footer="0.3"/>
  <pageSetup orientation="portrait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7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D15" sqref="D15"/>
    </sheetView>
  </sheetViews>
  <sheetFormatPr defaultRowHeight="12.75" x14ac:dyDescent="0.2"/>
  <cols>
    <col min="1" max="1" width="16.5703125" customWidth="1"/>
    <col min="2" max="2" width="40.7109375" customWidth="1"/>
    <col min="3" max="3" width="25.7109375" customWidth="1"/>
    <col min="4" max="4" width="40.7109375" customWidth="1"/>
    <col min="5" max="5" width="7.42578125" bestFit="1" customWidth="1"/>
    <col min="6" max="6" width="9.5703125" bestFit="1" customWidth="1"/>
    <col min="7" max="7" width="11.28515625" bestFit="1" customWidth="1"/>
    <col min="8" max="8" width="9.5703125" bestFit="1" customWidth="1"/>
    <col min="9" max="9" width="11.28515625" bestFit="1" customWidth="1"/>
    <col min="10" max="10" width="9.5703125" bestFit="1" customWidth="1"/>
    <col min="11" max="11" width="11.28515625" bestFit="1" customWidth="1"/>
    <col min="12" max="14" width="9.5703125" bestFit="1" customWidth="1"/>
    <col min="15" max="16" width="11.28515625" bestFit="1" customWidth="1"/>
    <col min="17" max="17" width="12.28515625" bestFit="1" customWidth="1"/>
    <col min="18" max="18" width="12.42578125" bestFit="1" customWidth="1"/>
  </cols>
  <sheetData>
    <row r="1" spans="1:19" x14ac:dyDescent="0.2">
      <c r="A1" s="1" t="s">
        <v>322</v>
      </c>
      <c r="B1" s="1" t="s">
        <v>321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348</v>
      </c>
      <c r="B2" t="s">
        <v>347</v>
      </c>
    </row>
    <row r="4" spans="1:19" x14ac:dyDescent="0.2"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ht="25.5" x14ac:dyDescent="0.2">
      <c r="A8" s="158" t="s">
        <v>9</v>
      </c>
      <c r="B8" s="19" t="s">
        <v>296</v>
      </c>
      <c r="C8" s="2" t="s">
        <v>11</v>
      </c>
      <c r="D8" s="4" t="s">
        <v>12</v>
      </c>
      <c r="E8" s="35"/>
      <c r="F8" s="36"/>
      <c r="G8" s="36"/>
      <c r="H8" s="36"/>
      <c r="I8" s="36">
        <v>2952.9500000000003</v>
      </c>
      <c r="J8" s="36">
        <v>581.8900000000001</v>
      </c>
      <c r="K8" s="36">
        <v>376.78999999999996</v>
      </c>
      <c r="L8" s="36">
        <v>88.56</v>
      </c>
      <c r="M8" s="36"/>
      <c r="N8" s="36"/>
      <c r="O8" s="36"/>
      <c r="P8" s="36"/>
      <c r="Q8" s="9">
        <v>4000.19</v>
      </c>
      <c r="R8" s="29">
        <v>4000.19</v>
      </c>
      <c r="S8" s="62"/>
    </row>
    <row r="9" spans="1:19" x14ac:dyDescent="0.2">
      <c r="A9" s="18"/>
      <c r="B9" s="20"/>
      <c r="C9" s="7" t="s">
        <v>18</v>
      </c>
      <c r="D9" s="8"/>
      <c r="E9" s="37"/>
      <c r="F9" s="38"/>
      <c r="G9" s="38"/>
      <c r="H9" s="38"/>
      <c r="I9" s="38">
        <v>2952.9500000000003</v>
      </c>
      <c r="J9" s="38">
        <v>581.8900000000001</v>
      </c>
      <c r="K9" s="38">
        <v>376.78999999999996</v>
      </c>
      <c r="L9" s="38">
        <v>88.56</v>
      </c>
      <c r="M9" s="38"/>
      <c r="N9" s="38"/>
      <c r="O9" s="38"/>
      <c r="P9" s="38"/>
      <c r="Q9" s="10">
        <v>4000.19</v>
      </c>
      <c r="R9" s="30">
        <v>4000.19</v>
      </c>
    </row>
    <row r="10" spans="1:19" x14ac:dyDescent="0.2">
      <c r="A10" s="18"/>
      <c r="B10" s="22" t="s">
        <v>295</v>
      </c>
      <c r="C10" s="23"/>
      <c r="D10" s="23"/>
      <c r="E10" s="39"/>
      <c r="F10" s="40"/>
      <c r="G10" s="40"/>
      <c r="H10" s="40"/>
      <c r="I10" s="40">
        <v>2952.9500000000003</v>
      </c>
      <c r="J10" s="40">
        <v>581.8900000000001</v>
      </c>
      <c r="K10" s="40">
        <v>376.78999999999996</v>
      </c>
      <c r="L10" s="40">
        <v>88.56</v>
      </c>
      <c r="M10" s="40"/>
      <c r="N10" s="40"/>
      <c r="O10" s="40"/>
      <c r="P10" s="40"/>
      <c r="Q10" s="24">
        <v>4000.19</v>
      </c>
      <c r="R10" s="31">
        <v>4000.19</v>
      </c>
    </row>
    <row r="11" spans="1:19" x14ac:dyDescent="0.2">
      <c r="A11" s="18"/>
      <c r="B11" s="19" t="s">
        <v>39</v>
      </c>
      <c r="C11" s="2" t="s">
        <v>11</v>
      </c>
      <c r="D11" s="4" t="s">
        <v>40</v>
      </c>
      <c r="E11" s="35"/>
      <c r="F11" s="36">
        <v>6619.28</v>
      </c>
      <c r="G11" s="36">
        <v>5356.84</v>
      </c>
      <c r="H11" s="36"/>
      <c r="I11" s="36">
        <v>7879.4999999999973</v>
      </c>
      <c r="J11" s="36">
        <v>6268.5799999999981</v>
      </c>
      <c r="K11" s="36"/>
      <c r="L11" s="36"/>
      <c r="M11" s="36"/>
      <c r="N11" s="36">
        <v>5673.2399999999989</v>
      </c>
      <c r="O11" s="36"/>
      <c r="P11" s="36"/>
      <c r="Q11" s="9">
        <v>31797.439999999991</v>
      </c>
      <c r="R11" s="29">
        <v>31797.439999999991</v>
      </c>
    </row>
    <row r="12" spans="1:19" x14ac:dyDescent="0.2">
      <c r="A12" s="18"/>
      <c r="B12" s="20"/>
      <c r="C12" s="3"/>
      <c r="D12" s="6" t="s">
        <v>12</v>
      </c>
      <c r="E12" s="52">
        <v>3595.7299999999991</v>
      </c>
      <c r="F12" s="53">
        <v>129.88</v>
      </c>
      <c r="G12" s="53">
        <v>540.31999999999994</v>
      </c>
      <c r="H12" s="53">
        <v>4169.5899999999992</v>
      </c>
      <c r="I12" s="53">
        <v>10987.779999999999</v>
      </c>
      <c r="J12" s="53">
        <v>8855.25</v>
      </c>
      <c r="K12" s="53">
        <v>10011.76</v>
      </c>
      <c r="L12" s="53">
        <v>13909.45</v>
      </c>
      <c r="M12" s="53">
        <v>10229.590000000002</v>
      </c>
      <c r="N12" s="53">
        <v>5701.7200000000012</v>
      </c>
      <c r="O12" s="53">
        <v>8876.8799999999974</v>
      </c>
      <c r="P12" s="53">
        <v>10975.17</v>
      </c>
      <c r="Q12" s="11">
        <v>87983.12000000001</v>
      </c>
      <c r="R12" s="51">
        <v>87983.12000000001</v>
      </c>
    </row>
    <row r="13" spans="1:19" x14ac:dyDescent="0.2">
      <c r="A13" s="18"/>
      <c r="B13" s="20"/>
      <c r="C13" s="7" t="s">
        <v>18</v>
      </c>
      <c r="D13" s="8"/>
      <c r="E13" s="37">
        <v>3595.7299999999991</v>
      </c>
      <c r="F13" s="38">
        <v>6749.16</v>
      </c>
      <c r="G13" s="38">
        <v>5897.16</v>
      </c>
      <c r="H13" s="38">
        <v>4169.5899999999992</v>
      </c>
      <c r="I13" s="38">
        <v>18867.279999999995</v>
      </c>
      <c r="J13" s="38">
        <v>15123.829999999998</v>
      </c>
      <c r="K13" s="38">
        <v>10011.76</v>
      </c>
      <c r="L13" s="38">
        <v>13909.45</v>
      </c>
      <c r="M13" s="38">
        <v>10229.590000000002</v>
      </c>
      <c r="N13" s="38">
        <v>11374.96</v>
      </c>
      <c r="O13" s="38">
        <v>8876.8799999999974</v>
      </c>
      <c r="P13" s="38">
        <v>10975.17</v>
      </c>
      <c r="Q13" s="10">
        <v>119780.56</v>
      </c>
      <c r="R13" s="30">
        <v>119780.56</v>
      </c>
    </row>
    <row r="14" spans="1:19" x14ac:dyDescent="0.2">
      <c r="A14" s="18"/>
      <c r="B14" s="22" t="s">
        <v>150</v>
      </c>
      <c r="C14" s="23"/>
      <c r="D14" s="23"/>
      <c r="E14" s="39">
        <v>3595.7299999999991</v>
      </c>
      <c r="F14" s="40">
        <v>6749.16</v>
      </c>
      <c r="G14" s="40">
        <v>5897.16</v>
      </c>
      <c r="H14" s="40">
        <v>4169.5899999999992</v>
      </c>
      <c r="I14" s="40">
        <v>18867.279999999995</v>
      </c>
      <c r="J14" s="40">
        <v>15123.829999999998</v>
      </c>
      <c r="K14" s="40">
        <v>10011.76</v>
      </c>
      <c r="L14" s="40">
        <v>13909.45</v>
      </c>
      <c r="M14" s="40">
        <v>10229.590000000002</v>
      </c>
      <c r="N14" s="40">
        <v>11374.96</v>
      </c>
      <c r="O14" s="40">
        <v>8876.8799999999974</v>
      </c>
      <c r="P14" s="40">
        <v>10975.17</v>
      </c>
      <c r="Q14" s="24">
        <v>119780.56</v>
      </c>
      <c r="R14" s="31">
        <v>119780.56</v>
      </c>
    </row>
    <row r="15" spans="1:19" x14ac:dyDescent="0.2">
      <c r="A15" s="18"/>
      <c r="B15" s="19" t="s">
        <v>41</v>
      </c>
      <c r="C15" s="2" t="s">
        <v>37</v>
      </c>
      <c r="D15" s="4" t="s">
        <v>38</v>
      </c>
      <c r="E15" s="35"/>
      <c r="F15" s="36">
        <v>0</v>
      </c>
      <c r="G15" s="36"/>
      <c r="H15" s="36"/>
      <c r="I15" s="36"/>
      <c r="J15" s="36"/>
      <c r="K15" s="36"/>
      <c r="L15" s="36"/>
      <c r="M15" s="36">
        <v>2070.62</v>
      </c>
      <c r="N15" s="36">
        <v>3617.04</v>
      </c>
      <c r="O15" s="36">
        <v>7651.14</v>
      </c>
      <c r="P15" s="36">
        <v>11935</v>
      </c>
      <c r="Q15" s="9">
        <v>25273.8</v>
      </c>
      <c r="R15" s="29">
        <v>25273.8</v>
      </c>
    </row>
    <row r="16" spans="1:19" x14ac:dyDescent="0.2">
      <c r="A16" s="18"/>
      <c r="B16" s="20"/>
      <c r="C16" s="3"/>
      <c r="D16" s="6" t="s">
        <v>339</v>
      </c>
      <c r="E16" s="52"/>
      <c r="F16" s="53"/>
      <c r="G16" s="53">
        <v>149228.04</v>
      </c>
      <c r="H16" s="53"/>
      <c r="I16" s="53">
        <v>140543.26</v>
      </c>
      <c r="J16" s="53">
        <v>85060.66</v>
      </c>
      <c r="K16" s="53">
        <v>61199.24</v>
      </c>
      <c r="L16" s="53">
        <v>57908.66</v>
      </c>
      <c r="M16" s="53"/>
      <c r="N16" s="53">
        <v>95809.52</v>
      </c>
      <c r="O16" s="53"/>
      <c r="P16" s="53">
        <v>64094.59</v>
      </c>
      <c r="Q16" s="11">
        <v>653843.97000000009</v>
      </c>
      <c r="R16" s="51">
        <v>653843.97000000009</v>
      </c>
    </row>
    <row r="17" spans="1:18" x14ac:dyDescent="0.2">
      <c r="A17" s="18"/>
      <c r="B17" s="20"/>
      <c r="C17" s="7" t="s">
        <v>147</v>
      </c>
      <c r="D17" s="8"/>
      <c r="E17" s="37"/>
      <c r="F17" s="38">
        <v>0</v>
      </c>
      <c r="G17" s="38">
        <v>149228.04</v>
      </c>
      <c r="H17" s="38"/>
      <c r="I17" s="38">
        <v>140543.26</v>
      </c>
      <c r="J17" s="38">
        <v>85060.66</v>
      </c>
      <c r="K17" s="38">
        <v>61199.24</v>
      </c>
      <c r="L17" s="38">
        <v>57908.66</v>
      </c>
      <c r="M17" s="38">
        <v>2070.62</v>
      </c>
      <c r="N17" s="38">
        <v>99426.559999999998</v>
      </c>
      <c r="O17" s="38">
        <v>7651.14</v>
      </c>
      <c r="P17" s="38">
        <v>76029.59</v>
      </c>
      <c r="Q17" s="10">
        <v>679117.77000000014</v>
      </c>
      <c r="R17" s="30">
        <v>679117.77000000014</v>
      </c>
    </row>
    <row r="18" spans="1:18" x14ac:dyDescent="0.2">
      <c r="A18" s="18"/>
      <c r="B18" s="22" t="s">
        <v>151</v>
      </c>
      <c r="C18" s="23"/>
      <c r="D18" s="23"/>
      <c r="E18" s="39"/>
      <c r="F18" s="40">
        <v>0</v>
      </c>
      <c r="G18" s="40">
        <v>149228.04</v>
      </c>
      <c r="H18" s="40"/>
      <c r="I18" s="40">
        <v>140543.26</v>
      </c>
      <c r="J18" s="40">
        <v>85060.66</v>
      </c>
      <c r="K18" s="40">
        <v>61199.24</v>
      </c>
      <c r="L18" s="40">
        <v>57908.66</v>
      </c>
      <c r="M18" s="40">
        <v>2070.62</v>
      </c>
      <c r="N18" s="40">
        <v>99426.559999999998</v>
      </c>
      <c r="O18" s="40">
        <v>7651.14</v>
      </c>
      <c r="P18" s="40">
        <v>76029.59</v>
      </c>
      <c r="Q18" s="24">
        <v>679117.77000000014</v>
      </c>
      <c r="R18" s="31">
        <v>679117.77000000014</v>
      </c>
    </row>
    <row r="19" spans="1:18" x14ac:dyDescent="0.2">
      <c r="A19" s="18"/>
      <c r="B19" s="19" t="s">
        <v>10</v>
      </c>
      <c r="C19" s="2" t="s">
        <v>11</v>
      </c>
      <c r="D19" s="4" t="s">
        <v>12</v>
      </c>
      <c r="E19" s="35"/>
      <c r="F19" s="36"/>
      <c r="G19" s="36"/>
      <c r="H19" s="36"/>
      <c r="I19" s="36"/>
      <c r="J19" s="36"/>
      <c r="K19" s="36"/>
      <c r="L19" s="36"/>
      <c r="M19" s="36">
        <v>877.65</v>
      </c>
      <c r="N19" s="36"/>
      <c r="O19" s="36"/>
      <c r="P19" s="36"/>
      <c r="Q19" s="9">
        <v>877.65</v>
      </c>
      <c r="R19" s="29">
        <v>877.65</v>
      </c>
    </row>
    <row r="20" spans="1:18" x14ac:dyDescent="0.2">
      <c r="A20" s="18"/>
      <c r="B20" s="20"/>
      <c r="C20" s="7" t="s">
        <v>18</v>
      </c>
      <c r="D20" s="8"/>
      <c r="E20" s="37"/>
      <c r="F20" s="38"/>
      <c r="G20" s="38"/>
      <c r="H20" s="38"/>
      <c r="I20" s="38"/>
      <c r="J20" s="38"/>
      <c r="K20" s="38"/>
      <c r="L20" s="38"/>
      <c r="M20" s="38">
        <v>877.65</v>
      </c>
      <c r="N20" s="38"/>
      <c r="O20" s="38"/>
      <c r="P20" s="38"/>
      <c r="Q20" s="10">
        <v>877.65</v>
      </c>
      <c r="R20" s="30">
        <v>877.65</v>
      </c>
    </row>
    <row r="21" spans="1:18" x14ac:dyDescent="0.2">
      <c r="A21" s="18"/>
      <c r="B21" s="22" t="s">
        <v>19</v>
      </c>
      <c r="C21" s="23"/>
      <c r="D21" s="23"/>
      <c r="E21" s="39"/>
      <c r="F21" s="40"/>
      <c r="G21" s="40"/>
      <c r="H21" s="40"/>
      <c r="I21" s="40"/>
      <c r="J21" s="40"/>
      <c r="K21" s="40"/>
      <c r="L21" s="40"/>
      <c r="M21" s="40">
        <v>877.65</v>
      </c>
      <c r="N21" s="40"/>
      <c r="O21" s="40"/>
      <c r="P21" s="40"/>
      <c r="Q21" s="24">
        <v>877.65</v>
      </c>
      <c r="R21" s="31">
        <v>877.65</v>
      </c>
    </row>
    <row r="22" spans="1:18" x14ac:dyDescent="0.2">
      <c r="A22" s="18"/>
      <c r="B22" s="19" t="s">
        <v>14</v>
      </c>
      <c r="C22" s="2" t="s">
        <v>11</v>
      </c>
      <c r="D22" s="4" t="s">
        <v>12</v>
      </c>
      <c r="E22" s="35">
        <v>248.37</v>
      </c>
      <c r="F22" s="36">
        <v>-6188.46</v>
      </c>
      <c r="G22" s="36">
        <v>-1524.9099999999999</v>
      </c>
      <c r="H22" s="36">
        <v>-356.40999999999997</v>
      </c>
      <c r="I22" s="36">
        <v>650.11000000000058</v>
      </c>
      <c r="J22" s="36">
        <v>-5280.01</v>
      </c>
      <c r="K22" s="36">
        <v>-9988.1999999999989</v>
      </c>
      <c r="L22" s="36">
        <v>-6755.6200000000008</v>
      </c>
      <c r="M22" s="36">
        <v>-6145.43</v>
      </c>
      <c r="N22" s="36">
        <v>8627.92</v>
      </c>
      <c r="O22" s="36">
        <v>-10387.52</v>
      </c>
      <c r="P22" s="36">
        <v>-1478.6499999999996</v>
      </c>
      <c r="Q22" s="9">
        <v>-38578.810000000005</v>
      </c>
      <c r="R22" s="29">
        <v>-38578.810000000005</v>
      </c>
    </row>
    <row r="23" spans="1:18" x14ac:dyDescent="0.2">
      <c r="A23" s="18"/>
      <c r="B23" s="20"/>
      <c r="C23" s="3"/>
      <c r="D23" s="6" t="s">
        <v>316</v>
      </c>
      <c r="E23" s="52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>
        <v>65166.95</v>
      </c>
      <c r="Q23" s="11">
        <v>65166.95</v>
      </c>
      <c r="R23" s="51">
        <v>65166.95</v>
      </c>
    </row>
    <row r="24" spans="1:18" x14ac:dyDescent="0.2">
      <c r="A24" s="18"/>
      <c r="B24" s="20"/>
      <c r="C24" s="3"/>
      <c r="D24" s="6" t="s">
        <v>315</v>
      </c>
      <c r="E24" s="52"/>
      <c r="F24" s="53"/>
      <c r="G24" s="53"/>
      <c r="H24" s="53"/>
      <c r="I24" s="53"/>
      <c r="J24" s="53">
        <v>26881.32</v>
      </c>
      <c r="K24" s="53"/>
      <c r="L24" s="53"/>
      <c r="M24" s="53"/>
      <c r="N24" s="53">
        <v>7048.62</v>
      </c>
      <c r="O24" s="53"/>
      <c r="P24" s="53">
        <v>122745.68</v>
      </c>
      <c r="Q24" s="11">
        <v>156675.62</v>
      </c>
      <c r="R24" s="51">
        <v>156675.62</v>
      </c>
    </row>
    <row r="25" spans="1:18" x14ac:dyDescent="0.2">
      <c r="A25" s="18"/>
      <c r="B25" s="20"/>
      <c r="C25" s="7" t="s">
        <v>18</v>
      </c>
      <c r="D25" s="8"/>
      <c r="E25" s="37">
        <v>248.37</v>
      </c>
      <c r="F25" s="38">
        <v>-6188.46</v>
      </c>
      <c r="G25" s="38">
        <v>-1524.9099999999999</v>
      </c>
      <c r="H25" s="38">
        <v>-356.40999999999997</v>
      </c>
      <c r="I25" s="38">
        <v>650.11000000000058</v>
      </c>
      <c r="J25" s="38">
        <v>21601.309999999998</v>
      </c>
      <c r="K25" s="38">
        <v>-9988.1999999999989</v>
      </c>
      <c r="L25" s="38">
        <v>-6755.6200000000008</v>
      </c>
      <c r="M25" s="38">
        <v>-6145.43</v>
      </c>
      <c r="N25" s="38">
        <v>15676.54</v>
      </c>
      <c r="O25" s="38">
        <v>-10387.52</v>
      </c>
      <c r="P25" s="38">
        <v>186433.97999999998</v>
      </c>
      <c r="Q25" s="10">
        <v>183263.75999999998</v>
      </c>
      <c r="R25" s="30">
        <v>183263.75999999998</v>
      </c>
    </row>
    <row r="26" spans="1:18" x14ac:dyDescent="0.2">
      <c r="A26" s="18"/>
      <c r="B26" s="22" t="s">
        <v>20</v>
      </c>
      <c r="C26" s="23"/>
      <c r="D26" s="23"/>
      <c r="E26" s="39">
        <v>248.37</v>
      </c>
      <c r="F26" s="40">
        <v>-6188.46</v>
      </c>
      <c r="G26" s="40">
        <v>-1524.9099999999999</v>
      </c>
      <c r="H26" s="40">
        <v>-356.40999999999997</v>
      </c>
      <c r="I26" s="40">
        <v>650.11000000000058</v>
      </c>
      <c r="J26" s="40">
        <v>21601.309999999998</v>
      </c>
      <c r="K26" s="40">
        <v>-9988.1999999999989</v>
      </c>
      <c r="L26" s="40">
        <v>-6755.6200000000008</v>
      </c>
      <c r="M26" s="40">
        <v>-6145.43</v>
      </c>
      <c r="N26" s="40">
        <v>15676.54</v>
      </c>
      <c r="O26" s="40">
        <v>-10387.52</v>
      </c>
      <c r="P26" s="40">
        <v>186433.97999999998</v>
      </c>
      <c r="Q26" s="24">
        <v>183263.75999999998</v>
      </c>
      <c r="R26" s="31">
        <v>183263.75999999998</v>
      </c>
    </row>
    <row r="27" spans="1:18" x14ac:dyDescent="0.2">
      <c r="A27" s="18"/>
      <c r="B27" s="19" t="s">
        <v>346</v>
      </c>
      <c r="C27" s="2" t="s">
        <v>37</v>
      </c>
      <c r="D27" s="4" t="s">
        <v>38</v>
      </c>
      <c r="E27" s="35"/>
      <c r="F27" s="36"/>
      <c r="G27" s="36"/>
      <c r="H27" s="36"/>
      <c r="I27" s="36"/>
      <c r="J27" s="36"/>
      <c r="K27" s="36"/>
      <c r="L27" s="36"/>
      <c r="M27" s="36">
        <v>32524.400000000001</v>
      </c>
      <c r="N27" s="36"/>
      <c r="O27" s="36"/>
      <c r="P27" s="36"/>
      <c r="Q27" s="9">
        <v>32524.400000000001</v>
      </c>
      <c r="R27" s="29">
        <v>32524.400000000001</v>
      </c>
    </row>
    <row r="28" spans="1:18" x14ac:dyDescent="0.2">
      <c r="A28" s="18"/>
      <c r="B28" s="20"/>
      <c r="C28" s="7" t="s">
        <v>147</v>
      </c>
      <c r="D28" s="8"/>
      <c r="E28" s="37"/>
      <c r="F28" s="38"/>
      <c r="G28" s="38"/>
      <c r="H28" s="38"/>
      <c r="I28" s="38"/>
      <c r="J28" s="38"/>
      <c r="K28" s="38"/>
      <c r="L28" s="38"/>
      <c r="M28" s="38">
        <v>32524.400000000001</v>
      </c>
      <c r="N28" s="38"/>
      <c r="O28" s="38"/>
      <c r="P28" s="38"/>
      <c r="Q28" s="10">
        <v>32524.400000000001</v>
      </c>
      <c r="R28" s="30">
        <v>32524.400000000001</v>
      </c>
    </row>
    <row r="29" spans="1:18" x14ac:dyDescent="0.2">
      <c r="A29" s="18"/>
      <c r="B29" s="22" t="s">
        <v>345</v>
      </c>
      <c r="C29" s="23"/>
      <c r="D29" s="23"/>
      <c r="E29" s="39"/>
      <c r="F29" s="40"/>
      <c r="G29" s="40"/>
      <c r="H29" s="40"/>
      <c r="I29" s="40"/>
      <c r="J29" s="40"/>
      <c r="K29" s="40"/>
      <c r="L29" s="40"/>
      <c r="M29" s="40">
        <v>32524.400000000001</v>
      </c>
      <c r="N29" s="40"/>
      <c r="O29" s="40"/>
      <c r="P29" s="40"/>
      <c r="Q29" s="24">
        <v>32524.400000000001</v>
      </c>
      <c r="R29" s="31">
        <v>32524.400000000001</v>
      </c>
    </row>
    <row r="30" spans="1:18" x14ac:dyDescent="0.2">
      <c r="A30" s="18"/>
      <c r="B30" s="19" t="s">
        <v>77</v>
      </c>
      <c r="C30" s="2" t="s">
        <v>11</v>
      </c>
      <c r="D30" s="4" t="s">
        <v>12</v>
      </c>
      <c r="E30" s="35"/>
      <c r="F30" s="36"/>
      <c r="G30" s="36"/>
      <c r="H30" s="36"/>
      <c r="I30" s="36">
        <v>546.38</v>
      </c>
      <c r="J30" s="36">
        <v>2022.85</v>
      </c>
      <c r="K30" s="36"/>
      <c r="L30" s="36"/>
      <c r="M30" s="36"/>
      <c r="N30" s="36"/>
      <c r="O30" s="36"/>
      <c r="P30" s="36"/>
      <c r="Q30" s="9">
        <v>2569.23</v>
      </c>
      <c r="R30" s="29">
        <v>2569.23</v>
      </c>
    </row>
    <row r="31" spans="1:18" x14ac:dyDescent="0.2">
      <c r="A31" s="18"/>
      <c r="B31" s="20"/>
      <c r="C31" s="7" t="s">
        <v>18</v>
      </c>
      <c r="D31" s="8"/>
      <c r="E31" s="37"/>
      <c r="F31" s="38"/>
      <c r="G31" s="38"/>
      <c r="H31" s="38"/>
      <c r="I31" s="38">
        <v>546.38</v>
      </c>
      <c r="J31" s="38">
        <v>2022.85</v>
      </c>
      <c r="K31" s="38"/>
      <c r="L31" s="38"/>
      <c r="M31" s="38"/>
      <c r="N31" s="38"/>
      <c r="O31" s="38"/>
      <c r="P31" s="38"/>
      <c r="Q31" s="10">
        <v>2569.23</v>
      </c>
      <c r="R31" s="30">
        <v>2569.23</v>
      </c>
    </row>
    <row r="32" spans="1:18" x14ac:dyDescent="0.2">
      <c r="A32" s="18"/>
      <c r="B32" s="22" t="s">
        <v>153</v>
      </c>
      <c r="C32" s="23"/>
      <c r="D32" s="23"/>
      <c r="E32" s="39"/>
      <c r="F32" s="40"/>
      <c r="G32" s="40"/>
      <c r="H32" s="40"/>
      <c r="I32" s="40">
        <v>546.38</v>
      </c>
      <c r="J32" s="40">
        <v>2022.85</v>
      </c>
      <c r="K32" s="40"/>
      <c r="L32" s="40"/>
      <c r="M32" s="40"/>
      <c r="N32" s="40"/>
      <c r="O32" s="40"/>
      <c r="P32" s="40"/>
      <c r="Q32" s="24">
        <v>2569.23</v>
      </c>
      <c r="R32" s="31">
        <v>2569.23</v>
      </c>
    </row>
    <row r="33" spans="1:18" x14ac:dyDescent="0.2">
      <c r="A33" s="18"/>
      <c r="B33" s="19" t="s">
        <v>42</v>
      </c>
      <c r="C33" s="2" t="s">
        <v>42</v>
      </c>
      <c r="D33" s="4" t="s">
        <v>42</v>
      </c>
      <c r="E33" s="35">
        <v>268.04000000000002</v>
      </c>
      <c r="F33" s="36"/>
      <c r="G33" s="36"/>
      <c r="H33" s="36"/>
      <c r="I33" s="36">
        <v>449.61</v>
      </c>
      <c r="J33" s="36">
        <v>1718.56</v>
      </c>
      <c r="K33" s="36">
        <v>1070.9000000000001</v>
      </c>
      <c r="L33" s="36">
        <v>32181.999999999996</v>
      </c>
      <c r="M33" s="36">
        <v>5004.5599999999995</v>
      </c>
      <c r="N33" s="36">
        <v>5097.5499999999993</v>
      </c>
      <c r="O33" s="36">
        <v>11372.479999999998</v>
      </c>
      <c r="P33" s="36">
        <v>1614170.13</v>
      </c>
      <c r="Q33" s="9">
        <v>1671333.8299999998</v>
      </c>
      <c r="R33" s="29">
        <v>1671333.8299999998</v>
      </c>
    </row>
    <row r="34" spans="1:18" x14ac:dyDescent="0.2">
      <c r="A34" s="18"/>
      <c r="B34" s="20"/>
      <c r="C34" s="7" t="s">
        <v>154</v>
      </c>
      <c r="D34" s="8"/>
      <c r="E34" s="37">
        <v>268.04000000000002</v>
      </c>
      <c r="F34" s="38"/>
      <c r="G34" s="38"/>
      <c r="H34" s="38"/>
      <c r="I34" s="38">
        <v>449.61</v>
      </c>
      <c r="J34" s="38">
        <v>1718.56</v>
      </c>
      <c r="K34" s="38">
        <v>1070.9000000000001</v>
      </c>
      <c r="L34" s="38">
        <v>32181.999999999996</v>
      </c>
      <c r="M34" s="38">
        <v>5004.5599999999995</v>
      </c>
      <c r="N34" s="38">
        <v>5097.5499999999993</v>
      </c>
      <c r="O34" s="38">
        <v>11372.479999999998</v>
      </c>
      <c r="P34" s="38">
        <v>1614170.13</v>
      </c>
      <c r="Q34" s="10">
        <v>1671333.8299999998</v>
      </c>
      <c r="R34" s="30">
        <v>1671333.8299999998</v>
      </c>
    </row>
    <row r="35" spans="1:18" x14ac:dyDescent="0.2">
      <c r="A35" s="18"/>
      <c r="B35" s="22" t="s">
        <v>154</v>
      </c>
      <c r="C35" s="23"/>
      <c r="D35" s="23"/>
      <c r="E35" s="39">
        <v>268.04000000000002</v>
      </c>
      <c r="F35" s="40"/>
      <c r="G35" s="40"/>
      <c r="H35" s="40"/>
      <c r="I35" s="40">
        <v>449.61</v>
      </c>
      <c r="J35" s="40">
        <v>1718.56</v>
      </c>
      <c r="K35" s="40">
        <v>1070.9000000000001</v>
      </c>
      <c r="L35" s="40">
        <v>32181.999999999996</v>
      </c>
      <c r="M35" s="40">
        <v>5004.5599999999995</v>
      </c>
      <c r="N35" s="40">
        <v>5097.5499999999993</v>
      </c>
      <c r="O35" s="40">
        <v>11372.479999999998</v>
      </c>
      <c r="P35" s="40">
        <v>1614170.13</v>
      </c>
      <c r="Q35" s="24">
        <v>1671333.8299999998</v>
      </c>
      <c r="R35" s="31">
        <v>1671333.8299999998</v>
      </c>
    </row>
    <row r="36" spans="1:18" x14ac:dyDescent="0.2">
      <c r="A36" s="135" t="s">
        <v>21</v>
      </c>
      <c r="B36" s="136"/>
      <c r="C36" s="136"/>
      <c r="D36" s="136"/>
      <c r="E36" s="138">
        <v>4112.1399999999994</v>
      </c>
      <c r="F36" s="139">
        <v>560.69999999999982</v>
      </c>
      <c r="G36" s="139">
        <v>153600.29</v>
      </c>
      <c r="H36" s="139">
        <v>3813.1799999999994</v>
      </c>
      <c r="I36" s="139">
        <v>164009.58999999997</v>
      </c>
      <c r="J36" s="139">
        <v>126109.1</v>
      </c>
      <c r="K36" s="139">
        <v>62670.49</v>
      </c>
      <c r="L36" s="139">
        <v>97333.049999999988</v>
      </c>
      <c r="M36" s="139">
        <v>44561.39</v>
      </c>
      <c r="N36" s="139">
        <v>131575.60999999999</v>
      </c>
      <c r="O36" s="139">
        <v>17512.979999999996</v>
      </c>
      <c r="P36" s="139">
        <v>1887608.8699999999</v>
      </c>
      <c r="Q36" s="140">
        <v>2693467.3899999997</v>
      </c>
      <c r="R36" s="152">
        <v>2693467.3899999997</v>
      </c>
    </row>
    <row r="37" spans="1:18" x14ac:dyDescent="0.2">
      <c r="A37" s="4"/>
      <c r="B37" s="4"/>
      <c r="C37" s="4"/>
      <c r="D37" s="4"/>
      <c r="E37" s="35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9"/>
      <c r="R37" s="29"/>
    </row>
    <row r="38" spans="1:18" x14ac:dyDescent="0.2">
      <c r="A38" s="17" t="s">
        <v>45</v>
      </c>
      <c r="B38" s="19" t="s">
        <v>35</v>
      </c>
      <c r="C38" s="2" t="s">
        <v>47</v>
      </c>
      <c r="D38" s="4" t="s">
        <v>35</v>
      </c>
      <c r="E38" s="35"/>
      <c r="F38" s="36">
        <v>637.36</v>
      </c>
      <c r="G38" s="36">
        <v>314.94</v>
      </c>
      <c r="H38" s="36">
        <v>1296.94</v>
      </c>
      <c r="I38" s="36">
        <v>37.520000000000003</v>
      </c>
      <c r="J38" s="36">
        <v>352.28</v>
      </c>
      <c r="K38" s="36">
        <v>584.34</v>
      </c>
      <c r="L38" s="36">
        <v>2098.4699999999998</v>
      </c>
      <c r="M38" s="36">
        <v>81.86</v>
      </c>
      <c r="N38" s="36">
        <v>424.13</v>
      </c>
      <c r="O38" s="36">
        <v>48.26</v>
      </c>
      <c r="P38" s="36">
        <v>72.28</v>
      </c>
      <c r="Q38" s="9">
        <v>5948.38</v>
      </c>
      <c r="R38" s="29">
        <v>5948.38</v>
      </c>
    </row>
    <row r="39" spans="1:18" x14ac:dyDescent="0.2">
      <c r="A39" s="18"/>
      <c r="B39" s="20"/>
      <c r="C39" s="7" t="s">
        <v>166</v>
      </c>
      <c r="D39" s="8"/>
      <c r="E39" s="37"/>
      <c r="F39" s="38">
        <v>637.36</v>
      </c>
      <c r="G39" s="38">
        <v>314.94</v>
      </c>
      <c r="H39" s="38">
        <v>1296.94</v>
      </c>
      <c r="I39" s="38">
        <v>37.520000000000003</v>
      </c>
      <c r="J39" s="38">
        <v>352.28</v>
      </c>
      <c r="K39" s="38">
        <v>584.34</v>
      </c>
      <c r="L39" s="38">
        <v>2098.4699999999998</v>
      </c>
      <c r="M39" s="38">
        <v>81.86</v>
      </c>
      <c r="N39" s="38">
        <v>424.13</v>
      </c>
      <c r="O39" s="38">
        <v>48.26</v>
      </c>
      <c r="P39" s="38">
        <v>72.28</v>
      </c>
      <c r="Q39" s="10">
        <v>5948.38</v>
      </c>
      <c r="R39" s="30">
        <v>5948.38</v>
      </c>
    </row>
    <row r="40" spans="1:18" x14ac:dyDescent="0.2">
      <c r="A40" s="18"/>
      <c r="B40" s="22" t="s">
        <v>145</v>
      </c>
      <c r="C40" s="23"/>
      <c r="D40" s="23"/>
      <c r="E40" s="39"/>
      <c r="F40" s="40">
        <v>637.36</v>
      </c>
      <c r="G40" s="40">
        <v>314.94</v>
      </c>
      <c r="H40" s="40">
        <v>1296.94</v>
      </c>
      <c r="I40" s="40">
        <v>37.520000000000003</v>
      </c>
      <c r="J40" s="40">
        <v>352.28</v>
      </c>
      <c r="K40" s="40">
        <v>584.34</v>
      </c>
      <c r="L40" s="40">
        <v>2098.4699999999998</v>
      </c>
      <c r="M40" s="40">
        <v>81.86</v>
      </c>
      <c r="N40" s="40">
        <v>424.13</v>
      </c>
      <c r="O40" s="40">
        <v>48.26</v>
      </c>
      <c r="P40" s="40">
        <v>72.28</v>
      </c>
      <c r="Q40" s="24">
        <v>5948.38</v>
      </c>
      <c r="R40" s="31">
        <v>5948.38</v>
      </c>
    </row>
    <row r="41" spans="1:18" x14ac:dyDescent="0.2">
      <c r="A41" s="135" t="s">
        <v>180</v>
      </c>
      <c r="B41" s="136"/>
      <c r="C41" s="136"/>
      <c r="D41" s="136"/>
      <c r="E41" s="138"/>
      <c r="F41" s="139">
        <v>637.36</v>
      </c>
      <c r="G41" s="139">
        <v>314.94</v>
      </c>
      <c r="H41" s="139">
        <v>1296.94</v>
      </c>
      <c r="I41" s="139">
        <v>37.520000000000003</v>
      </c>
      <c r="J41" s="139">
        <v>352.28</v>
      </c>
      <c r="K41" s="139">
        <v>584.34</v>
      </c>
      <c r="L41" s="139">
        <v>2098.4699999999998</v>
      </c>
      <c r="M41" s="139">
        <v>81.86</v>
      </c>
      <c r="N41" s="139">
        <v>424.13</v>
      </c>
      <c r="O41" s="139">
        <v>48.26</v>
      </c>
      <c r="P41" s="139">
        <v>72.28</v>
      </c>
      <c r="Q41" s="140">
        <v>5948.38</v>
      </c>
      <c r="R41" s="152">
        <v>5948.38</v>
      </c>
    </row>
    <row r="42" spans="1:18" x14ac:dyDescent="0.2">
      <c r="A42" s="4"/>
      <c r="B42" s="4"/>
      <c r="C42" s="4"/>
      <c r="D42" s="4"/>
      <c r="E42" s="35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9"/>
      <c r="R42" s="29"/>
    </row>
    <row r="43" spans="1:18" x14ac:dyDescent="0.2">
      <c r="A43" s="17" t="s">
        <v>54</v>
      </c>
      <c r="B43" s="19" t="s">
        <v>91</v>
      </c>
      <c r="C43" s="2" t="s">
        <v>37</v>
      </c>
      <c r="D43" s="4" t="s">
        <v>38</v>
      </c>
      <c r="E43" s="35"/>
      <c r="F43" s="36"/>
      <c r="G43" s="36"/>
      <c r="H43" s="36"/>
      <c r="I43" s="36"/>
      <c r="J43" s="36"/>
      <c r="K43" s="36"/>
      <c r="L43" s="36"/>
      <c r="M43" s="36">
        <v>715.75</v>
      </c>
      <c r="N43" s="36"/>
      <c r="O43" s="36"/>
      <c r="P43" s="36"/>
      <c r="Q43" s="9">
        <v>715.75</v>
      </c>
      <c r="R43" s="29">
        <v>715.75</v>
      </c>
    </row>
    <row r="44" spans="1:18" x14ac:dyDescent="0.2">
      <c r="A44" s="18"/>
      <c r="B44" s="20"/>
      <c r="C44" s="7" t="s">
        <v>147</v>
      </c>
      <c r="D44" s="8"/>
      <c r="E44" s="37"/>
      <c r="F44" s="38"/>
      <c r="G44" s="38"/>
      <c r="H44" s="38"/>
      <c r="I44" s="38"/>
      <c r="J44" s="38"/>
      <c r="K44" s="38"/>
      <c r="L44" s="38"/>
      <c r="M44" s="38">
        <v>715.75</v>
      </c>
      <c r="N44" s="38"/>
      <c r="O44" s="38"/>
      <c r="P44" s="38"/>
      <c r="Q44" s="10">
        <v>715.75</v>
      </c>
      <c r="R44" s="30">
        <v>715.75</v>
      </c>
    </row>
    <row r="45" spans="1:18" x14ac:dyDescent="0.2">
      <c r="A45" s="18"/>
      <c r="B45" s="22" t="s">
        <v>184</v>
      </c>
      <c r="C45" s="23"/>
      <c r="D45" s="23"/>
      <c r="E45" s="39"/>
      <c r="F45" s="40"/>
      <c r="G45" s="40"/>
      <c r="H45" s="40"/>
      <c r="I45" s="40"/>
      <c r="J45" s="40"/>
      <c r="K45" s="40"/>
      <c r="L45" s="40"/>
      <c r="M45" s="40">
        <v>715.75</v>
      </c>
      <c r="N45" s="40"/>
      <c r="O45" s="40"/>
      <c r="P45" s="40"/>
      <c r="Q45" s="24">
        <v>715.75</v>
      </c>
      <c r="R45" s="31">
        <v>715.75</v>
      </c>
    </row>
    <row r="46" spans="1:18" x14ac:dyDescent="0.2">
      <c r="A46" s="135" t="s">
        <v>191</v>
      </c>
      <c r="B46" s="136"/>
      <c r="C46" s="136"/>
      <c r="D46" s="136"/>
      <c r="E46" s="138"/>
      <c r="F46" s="139"/>
      <c r="G46" s="139"/>
      <c r="H46" s="139"/>
      <c r="I46" s="139"/>
      <c r="J46" s="139"/>
      <c r="K46" s="139"/>
      <c r="L46" s="139"/>
      <c r="M46" s="139">
        <v>715.75</v>
      </c>
      <c r="N46" s="139"/>
      <c r="O46" s="139"/>
      <c r="P46" s="139"/>
      <c r="Q46" s="140">
        <v>715.75</v>
      </c>
      <c r="R46" s="152">
        <v>715.75</v>
      </c>
    </row>
    <row r="47" spans="1:18" x14ac:dyDescent="0.2">
      <c r="A47" s="4"/>
      <c r="B47" s="4"/>
      <c r="C47" s="4"/>
      <c r="D47" s="4"/>
      <c r="E47" s="35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9"/>
      <c r="R47" s="29"/>
    </row>
    <row r="48" spans="1:18" x14ac:dyDescent="0.2">
      <c r="A48" s="17" t="s">
        <v>15</v>
      </c>
      <c r="B48" s="19" t="s">
        <v>56</v>
      </c>
      <c r="C48" s="2" t="s">
        <v>57</v>
      </c>
      <c r="D48" s="4" t="s">
        <v>58</v>
      </c>
      <c r="E48" s="35"/>
      <c r="F48" s="36">
        <v>13500.53</v>
      </c>
      <c r="G48" s="36">
        <v>18948.969999999998</v>
      </c>
      <c r="H48" s="36">
        <v>14104.79</v>
      </c>
      <c r="I48" s="36">
        <v>14106.740000000002</v>
      </c>
      <c r="J48" s="36">
        <v>8989.0199999999986</v>
      </c>
      <c r="K48" s="36">
        <v>11744.2</v>
      </c>
      <c r="L48" s="36">
        <v>10663.59</v>
      </c>
      <c r="M48" s="36">
        <v>7665.21</v>
      </c>
      <c r="N48" s="36">
        <v>8363.2099999999991</v>
      </c>
      <c r="O48" s="36">
        <v>7041.3799999999992</v>
      </c>
      <c r="P48" s="36">
        <v>5753.29</v>
      </c>
      <c r="Q48" s="9">
        <v>120880.93000000001</v>
      </c>
      <c r="R48" s="29">
        <v>120880.93000000001</v>
      </c>
    </row>
    <row r="49" spans="1:18" x14ac:dyDescent="0.2">
      <c r="A49" s="18"/>
      <c r="B49" s="20"/>
      <c r="C49" s="3"/>
      <c r="D49" s="6" t="s">
        <v>316</v>
      </c>
      <c r="E49" s="52"/>
      <c r="F49" s="53">
        <v>152316.20000000001</v>
      </c>
      <c r="G49" s="53">
        <v>457083.93</v>
      </c>
      <c r="H49" s="53">
        <v>30708.559999999998</v>
      </c>
      <c r="I49" s="53">
        <v>397655.36000000004</v>
      </c>
      <c r="J49" s="53">
        <v>87129.31</v>
      </c>
      <c r="K49" s="53">
        <v>429786.52999999997</v>
      </c>
      <c r="L49" s="53">
        <v>214226.40000000002</v>
      </c>
      <c r="M49" s="53">
        <v>82249.11</v>
      </c>
      <c r="N49" s="53">
        <v>347361.41000000003</v>
      </c>
      <c r="O49" s="53">
        <v>2346467.7399999998</v>
      </c>
      <c r="P49" s="53">
        <v>3024207.09</v>
      </c>
      <c r="Q49" s="11">
        <v>7569191.6399999997</v>
      </c>
      <c r="R49" s="51">
        <v>7569191.6399999997</v>
      </c>
    </row>
    <row r="50" spans="1:18" x14ac:dyDescent="0.2">
      <c r="A50" s="18"/>
      <c r="B50" s="20"/>
      <c r="C50" s="3"/>
      <c r="D50" s="6" t="s">
        <v>315</v>
      </c>
      <c r="E50" s="52"/>
      <c r="F50" s="53">
        <v>361593.50999999995</v>
      </c>
      <c r="G50" s="53">
        <v>447880.25</v>
      </c>
      <c r="H50" s="53">
        <v>290312.68</v>
      </c>
      <c r="I50" s="53">
        <v>323345.66000000003</v>
      </c>
      <c r="J50" s="53">
        <v>176107.71000000002</v>
      </c>
      <c r="K50" s="53">
        <v>369316.72</v>
      </c>
      <c r="L50" s="53">
        <v>318887.41999999993</v>
      </c>
      <c r="M50" s="53">
        <v>318265.64999999997</v>
      </c>
      <c r="N50" s="53">
        <v>208364.13</v>
      </c>
      <c r="O50" s="53">
        <v>192340.39</v>
      </c>
      <c r="P50" s="53">
        <v>412354.22</v>
      </c>
      <c r="Q50" s="11">
        <v>3418768.34</v>
      </c>
      <c r="R50" s="51">
        <v>3418768.34</v>
      </c>
    </row>
    <row r="51" spans="1:18" x14ac:dyDescent="0.2">
      <c r="A51" s="18"/>
      <c r="B51" s="20"/>
      <c r="C51" s="7" t="s">
        <v>192</v>
      </c>
      <c r="D51" s="8"/>
      <c r="E51" s="37"/>
      <c r="F51" s="38">
        <v>527410.24</v>
      </c>
      <c r="G51" s="38">
        <v>923913.14999999991</v>
      </c>
      <c r="H51" s="38">
        <v>335126.02999999997</v>
      </c>
      <c r="I51" s="38">
        <v>735107.76</v>
      </c>
      <c r="J51" s="38">
        <v>272226.04000000004</v>
      </c>
      <c r="K51" s="38">
        <v>810847.45</v>
      </c>
      <c r="L51" s="38">
        <v>543777.40999999992</v>
      </c>
      <c r="M51" s="38">
        <v>408179.97</v>
      </c>
      <c r="N51" s="38">
        <v>564088.75</v>
      </c>
      <c r="O51" s="38">
        <v>2545849.5099999998</v>
      </c>
      <c r="P51" s="38">
        <v>3442314.5999999996</v>
      </c>
      <c r="Q51" s="10">
        <v>11108840.91</v>
      </c>
      <c r="R51" s="30">
        <v>11108840.91</v>
      </c>
    </row>
    <row r="52" spans="1:18" x14ac:dyDescent="0.2">
      <c r="A52" s="18"/>
      <c r="B52" s="22" t="s">
        <v>193</v>
      </c>
      <c r="C52" s="23"/>
      <c r="D52" s="23"/>
      <c r="E52" s="39"/>
      <c r="F52" s="40">
        <v>527410.24</v>
      </c>
      <c r="G52" s="40">
        <v>923913.14999999991</v>
      </c>
      <c r="H52" s="40">
        <v>335126.02999999997</v>
      </c>
      <c r="I52" s="40">
        <v>735107.76</v>
      </c>
      <c r="J52" s="40">
        <v>272226.04000000004</v>
      </c>
      <c r="K52" s="40">
        <v>810847.45</v>
      </c>
      <c r="L52" s="40">
        <v>543777.40999999992</v>
      </c>
      <c r="M52" s="40">
        <v>408179.97</v>
      </c>
      <c r="N52" s="40">
        <v>564088.75</v>
      </c>
      <c r="O52" s="40">
        <v>2545849.5099999998</v>
      </c>
      <c r="P52" s="40">
        <v>3442314.5999999996</v>
      </c>
      <c r="Q52" s="24">
        <v>11108840.91</v>
      </c>
      <c r="R52" s="31">
        <v>11108840.91</v>
      </c>
    </row>
    <row r="53" spans="1:18" x14ac:dyDescent="0.2">
      <c r="A53" s="18"/>
      <c r="B53" s="19" t="s">
        <v>14</v>
      </c>
      <c r="C53" s="2" t="s">
        <v>11</v>
      </c>
      <c r="D53" s="4" t="s">
        <v>64</v>
      </c>
      <c r="E53" s="35"/>
      <c r="F53" s="36"/>
      <c r="G53" s="36">
        <v>40323.58</v>
      </c>
      <c r="H53" s="36"/>
      <c r="I53" s="36">
        <v>36860.07</v>
      </c>
      <c r="J53" s="36">
        <v>12351.66</v>
      </c>
      <c r="K53" s="36">
        <v>14494.62</v>
      </c>
      <c r="L53" s="36">
        <v>14342.87</v>
      </c>
      <c r="M53" s="36">
        <v>5343.3</v>
      </c>
      <c r="N53" s="36">
        <v>16070.92</v>
      </c>
      <c r="O53" s="36"/>
      <c r="P53" s="36">
        <v>9231.9500000000007</v>
      </c>
      <c r="Q53" s="9">
        <v>149018.97</v>
      </c>
      <c r="R53" s="29">
        <v>149018.97</v>
      </c>
    </row>
    <row r="54" spans="1:18" x14ac:dyDescent="0.2">
      <c r="A54" s="18"/>
      <c r="B54" s="20"/>
      <c r="C54" s="3"/>
      <c r="D54" s="6" t="s">
        <v>12</v>
      </c>
      <c r="E54" s="52">
        <v>2204.0100000000002</v>
      </c>
      <c r="F54" s="53">
        <v>3973.25</v>
      </c>
      <c r="G54" s="53">
        <v>1696.4499999999998</v>
      </c>
      <c r="H54" s="53">
        <v>2310.89</v>
      </c>
      <c r="I54" s="53">
        <v>2109.6400000000003</v>
      </c>
      <c r="J54" s="53">
        <v>10183.31</v>
      </c>
      <c r="K54" s="53">
        <v>8917.76</v>
      </c>
      <c r="L54" s="53">
        <v>12660.81</v>
      </c>
      <c r="M54" s="53">
        <v>4278.1499999999996</v>
      </c>
      <c r="N54" s="53">
        <v>12699.75</v>
      </c>
      <c r="O54" s="53">
        <v>3710.92</v>
      </c>
      <c r="P54" s="53">
        <v>7043.78</v>
      </c>
      <c r="Q54" s="11">
        <v>71788.72</v>
      </c>
      <c r="R54" s="51">
        <v>71788.72</v>
      </c>
    </row>
    <row r="55" spans="1:18" x14ac:dyDescent="0.2">
      <c r="A55" s="18"/>
      <c r="B55" s="20"/>
      <c r="C55" s="3"/>
      <c r="D55" s="6" t="s">
        <v>65</v>
      </c>
      <c r="E55" s="52"/>
      <c r="F55" s="53"/>
      <c r="G55" s="53"/>
      <c r="H55" s="53"/>
      <c r="I55" s="53">
        <v>6179.39</v>
      </c>
      <c r="J55" s="53"/>
      <c r="K55" s="53"/>
      <c r="L55" s="53"/>
      <c r="M55" s="53"/>
      <c r="N55" s="53"/>
      <c r="O55" s="53"/>
      <c r="P55" s="53"/>
      <c r="Q55" s="11">
        <v>6179.39</v>
      </c>
      <c r="R55" s="51">
        <v>6179.39</v>
      </c>
    </row>
    <row r="56" spans="1:18" x14ac:dyDescent="0.2">
      <c r="A56" s="18"/>
      <c r="B56" s="20"/>
      <c r="C56" s="7" t="s">
        <v>18</v>
      </c>
      <c r="D56" s="8"/>
      <c r="E56" s="37">
        <v>2204.0100000000002</v>
      </c>
      <c r="F56" s="38">
        <v>3973.25</v>
      </c>
      <c r="G56" s="38">
        <v>42020.03</v>
      </c>
      <c r="H56" s="38">
        <v>2310.89</v>
      </c>
      <c r="I56" s="38">
        <v>45149.1</v>
      </c>
      <c r="J56" s="38">
        <v>22534.97</v>
      </c>
      <c r="K56" s="38">
        <v>23412.38</v>
      </c>
      <c r="L56" s="38">
        <v>27003.68</v>
      </c>
      <c r="M56" s="38">
        <v>9621.4500000000007</v>
      </c>
      <c r="N56" s="38">
        <v>28770.67</v>
      </c>
      <c r="O56" s="38">
        <v>3710.92</v>
      </c>
      <c r="P56" s="38">
        <v>16275.73</v>
      </c>
      <c r="Q56" s="10">
        <v>226987.08000000002</v>
      </c>
      <c r="R56" s="30">
        <v>226987.08000000002</v>
      </c>
    </row>
    <row r="57" spans="1:18" x14ac:dyDescent="0.2">
      <c r="A57" s="18"/>
      <c r="B57" s="22" t="s">
        <v>20</v>
      </c>
      <c r="C57" s="23"/>
      <c r="D57" s="23"/>
      <c r="E57" s="39">
        <v>2204.0100000000002</v>
      </c>
      <c r="F57" s="40">
        <v>3973.25</v>
      </c>
      <c r="G57" s="40">
        <v>42020.03</v>
      </c>
      <c r="H57" s="40">
        <v>2310.89</v>
      </c>
      <c r="I57" s="40">
        <v>45149.1</v>
      </c>
      <c r="J57" s="40">
        <v>22534.97</v>
      </c>
      <c r="K57" s="40">
        <v>23412.38</v>
      </c>
      <c r="L57" s="40">
        <v>27003.68</v>
      </c>
      <c r="M57" s="40">
        <v>9621.4500000000007</v>
      </c>
      <c r="N57" s="40">
        <v>28770.67</v>
      </c>
      <c r="O57" s="40">
        <v>3710.92</v>
      </c>
      <c r="P57" s="40">
        <v>16275.73</v>
      </c>
      <c r="Q57" s="24">
        <v>226987.08000000002</v>
      </c>
      <c r="R57" s="31">
        <v>226987.08000000002</v>
      </c>
    </row>
    <row r="58" spans="1:18" x14ac:dyDescent="0.2">
      <c r="A58" s="135" t="s">
        <v>22</v>
      </c>
      <c r="B58" s="136"/>
      <c r="C58" s="136"/>
      <c r="D58" s="136"/>
      <c r="E58" s="138">
        <v>2204.0100000000002</v>
      </c>
      <c r="F58" s="139">
        <v>531383.49</v>
      </c>
      <c r="G58" s="139">
        <v>965933.17999999982</v>
      </c>
      <c r="H58" s="139">
        <v>337436.92</v>
      </c>
      <c r="I58" s="139">
        <v>780256.86</v>
      </c>
      <c r="J58" s="139">
        <v>294761.01</v>
      </c>
      <c r="K58" s="139">
        <v>834259.83</v>
      </c>
      <c r="L58" s="139">
        <v>570781.09</v>
      </c>
      <c r="M58" s="139">
        <v>417801.42</v>
      </c>
      <c r="N58" s="139">
        <v>592859.42000000004</v>
      </c>
      <c r="O58" s="139">
        <v>2549560.4299999997</v>
      </c>
      <c r="P58" s="139">
        <v>3458590.3299999996</v>
      </c>
      <c r="Q58" s="140">
        <v>11335827.990000002</v>
      </c>
      <c r="R58" s="152">
        <v>11335827.990000002</v>
      </c>
    </row>
    <row r="59" spans="1:18" x14ac:dyDescent="0.2">
      <c r="A59" s="4"/>
      <c r="B59" s="4"/>
      <c r="C59" s="4"/>
      <c r="D59" s="4"/>
      <c r="E59" s="35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9"/>
      <c r="R59" s="29"/>
    </row>
    <row r="60" spans="1:18" ht="25.5" x14ac:dyDescent="0.2">
      <c r="A60" s="158" t="s">
        <v>66</v>
      </c>
      <c r="B60" s="19" t="s">
        <v>67</v>
      </c>
      <c r="C60" s="2" t="s">
        <v>68</v>
      </c>
      <c r="D60" s="4" t="s">
        <v>92</v>
      </c>
      <c r="E60" s="35"/>
      <c r="F60" s="36"/>
      <c r="G60" s="36"/>
      <c r="H60" s="36">
        <v>24907.72</v>
      </c>
      <c r="I60" s="36"/>
      <c r="J60" s="36"/>
      <c r="K60" s="36"/>
      <c r="L60" s="36"/>
      <c r="M60" s="36"/>
      <c r="N60" s="36"/>
      <c r="O60" s="36"/>
      <c r="P60" s="36">
        <v>111483.62</v>
      </c>
      <c r="Q60" s="9">
        <v>136391.34</v>
      </c>
      <c r="R60" s="29">
        <v>136391.34</v>
      </c>
    </row>
    <row r="61" spans="1:18" x14ac:dyDescent="0.2">
      <c r="A61" s="18"/>
      <c r="B61" s="20"/>
      <c r="C61" s="3"/>
      <c r="D61" s="6" t="s">
        <v>70</v>
      </c>
      <c r="E61" s="52">
        <v>358.32</v>
      </c>
      <c r="F61" s="53">
        <v>13747.05</v>
      </c>
      <c r="G61" s="53">
        <v>61172.75</v>
      </c>
      <c r="H61" s="53">
        <v>17804.189999999999</v>
      </c>
      <c r="I61" s="53">
        <v>27133.63</v>
      </c>
      <c r="J61" s="53">
        <v>18100.939999999999</v>
      </c>
      <c r="K61" s="53">
        <v>46944.73</v>
      </c>
      <c r="L61" s="53">
        <v>26074.68</v>
      </c>
      <c r="M61" s="53">
        <v>22020.09</v>
      </c>
      <c r="N61" s="53">
        <v>26776.03</v>
      </c>
      <c r="O61" s="53">
        <v>90863.87</v>
      </c>
      <c r="P61" s="53">
        <v>73308.009999999995</v>
      </c>
      <c r="Q61" s="11">
        <v>424304.29000000004</v>
      </c>
      <c r="R61" s="51">
        <v>424304.29000000004</v>
      </c>
    </row>
    <row r="62" spans="1:18" x14ac:dyDescent="0.2">
      <c r="A62" s="18"/>
      <c r="B62" s="20"/>
      <c r="C62" s="3"/>
      <c r="D62" s="6" t="s">
        <v>71</v>
      </c>
      <c r="E62" s="52">
        <v>8.0299999999999994</v>
      </c>
      <c r="F62" s="53">
        <v>192.05</v>
      </c>
      <c r="G62" s="53">
        <v>299.41000000000003</v>
      </c>
      <c r="H62" s="53">
        <v>189.44</v>
      </c>
      <c r="I62" s="53">
        <v>319.98</v>
      </c>
      <c r="J62" s="53">
        <v>233.04</v>
      </c>
      <c r="K62" s="53">
        <v>137.09</v>
      </c>
      <c r="L62" s="53">
        <v>1134.27</v>
      </c>
      <c r="M62" s="53">
        <v>3340.78</v>
      </c>
      <c r="N62" s="53">
        <v>246.92</v>
      </c>
      <c r="O62" s="53">
        <v>1473.21</v>
      </c>
      <c r="P62" s="53">
        <v>1368.46</v>
      </c>
      <c r="Q62" s="11">
        <v>8942.68</v>
      </c>
      <c r="R62" s="51">
        <v>8942.68</v>
      </c>
    </row>
    <row r="63" spans="1:18" x14ac:dyDescent="0.2">
      <c r="A63" s="18"/>
      <c r="B63" s="20"/>
      <c r="C63" s="3"/>
      <c r="D63" s="6" t="s">
        <v>89</v>
      </c>
      <c r="E63" s="52"/>
      <c r="F63" s="53"/>
      <c r="G63" s="53">
        <v>8471.06</v>
      </c>
      <c r="H63" s="53">
        <v>700.85</v>
      </c>
      <c r="I63" s="53">
        <v>1575.88</v>
      </c>
      <c r="J63" s="53">
        <v>1060.4000000000001</v>
      </c>
      <c r="K63" s="53">
        <v>1731.08</v>
      </c>
      <c r="L63" s="53">
        <v>1605.66</v>
      </c>
      <c r="M63" s="53">
        <v>646.92999999999995</v>
      </c>
      <c r="N63" s="53">
        <v>1494.62</v>
      </c>
      <c r="O63" s="53">
        <v>2192.08</v>
      </c>
      <c r="P63" s="53">
        <v>4293.6400000000003</v>
      </c>
      <c r="Q63" s="11">
        <v>23772.199999999997</v>
      </c>
      <c r="R63" s="51">
        <v>23772.199999999997</v>
      </c>
    </row>
    <row r="64" spans="1:18" x14ac:dyDescent="0.2">
      <c r="A64" s="18"/>
      <c r="B64" s="20"/>
      <c r="C64" s="3"/>
      <c r="D64" s="6" t="s">
        <v>72</v>
      </c>
      <c r="E64" s="52">
        <v>2447.46</v>
      </c>
      <c r="F64" s="53">
        <v>72000.490000000005</v>
      </c>
      <c r="G64" s="53">
        <v>53155.44</v>
      </c>
      <c r="H64" s="53">
        <v>57748.52</v>
      </c>
      <c r="I64" s="53">
        <v>68934.570000000007</v>
      </c>
      <c r="J64" s="53">
        <v>78441.78</v>
      </c>
      <c r="K64" s="53">
        <v>67376.66</v>
      </c>
      <c r="L64" s="53">
        <v>60301.87</v>
      </c>
      <c r="M64" s="53">
        <v>56688.21</v>
      </c>
      <c r="N64" s="53">
        <v>59126.09</v>
      </c>
      <c r="O64" s="53">
        <v>59958.51</v>
      </c>
      <c r="P64" s="53">
        <v>27696.15</v>
      </c>
      <c r="Q64" s="11">
        <v>663875.75000000012</v>
      </c>
      <c r="R64" s="51">
        <v>663875.75000000012</v>
      </c>
    </row>
    <row r="65" spans="1:19" x14ac:dyDescent="0.2">
      <c r="A65" s="18"/>
      <c r="B65" s="20"/>
      <c r="C65" s="7" t="s">
        <v>194</v>
      </c>
      <c r="D65" s="8"/>
      <c r="E65" s="37">
        <v>2813.81</v>
      </c>
      <c r="F65" s="38">
        <v>85939.59</v>
      </c>
      <c r="G65" s="38">
        <v>123098.66</v>
      </c>
      <c r="H65" s="38">
        <v>101350.72</v>
      </c>
      <c r="I65" s="38">
        <v>97964.060000000012</v>
      </c>
      <c r="J65" s="38">
        <v>97836.160000000003</v>
      </c>
      <c r="K65" s="38">
        <v>116189.56</v>
      </c>
      <c r="L65" s="38">
        <v>89116.48000000001</v>
      </c>
      <c r="M65" s="38">
        <v>82696.009999999995</v>
      </c>
      <c r="N65" s="38">
        <v>87643.659999999989</v>
      </c>
      <c r="O65" s="38">
        <v>154487.67000000001</v>
      </c>
      <c r="P65" s="38">
        <v>218149.88</v>
      </c>
      <c r="Q65" s="10">
        <v>1257286.2600000002</v>
      </c>
      <c r="R65" s="30">
        <v>1257286.2600000002</v>
      </c>
    </row>
    <row r="66" spans="1:19" x14ac:dyDescent="0.2">
      <c r="A66" s="18"/>
      <c r="B66" s="22" t="s">
        <v>195</v>
      </c>
      <c r="C66" s="23"/>
      <c r="D66" s="23"/>
      <c r="E66" s="39">
        <v>2813.81</v>
      </c>
      <c r="F66" s="40">
        <v>85939.59</v>
      </c>
      <c r="G66" s="40">
        <v>123098.66</v>
      </c>
      <c r="H66" s="40">
        <v>101350.72</v>
      </c>
      <c r="I66" s="40">
        <v>97964.060000000012</v>
      </c>
      <c r="J66" s="40">
        <v>97836.160000000003</v>
      </c>
      <c r="K66" s="40">
        <v>116189.56</v>
      </c>
      <c r="L66" s="40">
        <v>89116.48000000001</v>
      </c>
      <c r="M66" s="40">
        <v>82696.009999999995</v>
      </c>
      <c r="N66" s="40">
        <v>87643.659999999989</v>
      </c>
      <c r="O66" s="40">
        <v>154487.67000000001</v>
      </c>
      <c r="P66" s="40">
        <v>218149.88</v>
      </c>
      <c r="Q66" s="24">
        <v>1257286.2600000002</v>
      </c>
      <c r="R66" s="31">
        <v>1257286.2600000002</v>
      </c>
    </row>
    <row r="67" spans="1:19" x14ac:dyDescent="0.2">
      <c r="A67" s="135" t="s">
        <v>196</v>
      </c>
      <c r="B67" s="136"/>
      <c r="C67" s="136"/>
      <c r="D67" s="136"/>
      <c r="E67" s="138">
        <v>2813.81</v>
      </c>
      <c r="F67" s="139">
        <v>85939.59</v>
      </c>
      <c r="G67" s="139">
        <v>123098.66</v>
      </c>
      <c r="H67" s="139">
        <v>101350.72</v>
      </c>
      <c r="I67" s="139">
        <v>97964.060000000012</v>
      </c>
      <c r="J67" s="139">
        <v>97836.160000000003</v>
      </c>
      <c r="K67" s="139">
        <v>116189.56</v>
      </c>
      <c r="L67" s="139">
        <v>89116.48000000001</v>
      </c>
      <c r="M67" s="139">
        <v>82696.009999999995</v>
      </c>
      <c r="N67" s="139">
        <v>87643.659999999989</v>
      </c>
      <c r="O67" s="139">
        <v>154487.67000000001</v>
      </c>
      <c r="P67" s="139">
        <v>218149.88</v>
      </c>
      <c r="Q67" s="140">
        <v>1257286.2600000002</v>
      </c>
      <c r="R67" s="152">
        <v>1257286.2600000002</v>
      </c>
    </row>
    <row r="68" spans="1:19" ht="13.5" thickBot="1" x14ac:dyDescent="0.25">
      <c r="A68" s="4"/>
      <c r="B68" s="4"/>
      <c r="C68" s="4"/>
      <c r="D68" s="4"/>
      <c r="E68" s="35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9"/>
      <c r="R68" s="29"/>
    </row>
    <row r="69" spans="1:19" ht="13.5" thickBot="1" x14ac:dyDescent="0.25">
      <c r="A69" s="142" t="s">
        <v>17</v>
      </c>
      <c r="B69" s="143"/>
      <c r="C69" s="143"/>
      <c r="D69" s="143"/>
      <c r="E69" s="144">
        <v>9129.9599999999991</v>
      </c>
      <c r="F69" s="145">
        <v>618521.14</v>
      </c>
      <c r="G69" s="145">
        <v>1242947.0699999998</v>
      </c>
      <c r="H69" s="145">
        <v>443897.76</v>
      </c>
      <c r="I69" s="145">
        <v>1042268.03</v>
      </c>
      <c r="J69" s="145">
        <v>519058.55000000005</v>
      </c>
      <c r="K69" s="145">
        <v>1013704.2199999999</v>
      </c>
      <c r="L69" s="145">
        <v>759329.09000000008</v>
      </c>
      <c r="M69" s="145">
        <v>545856.43000000005</v>
      </c>
      <c r="N69" s="145">
        <v>812502.82000000007</v>
      </c>
      <c r="O69" s="145">
        <v>2721609.34</v>
      </c>
      <c r="P69" s="145">
        <v>5564421.3599999994</v>
      </c>
      <c r="Q69" s="146">
        <v>15293245.77</v>
      </c>
      <c r="R69" s="153">
        <v>15293245.77</v>
      </c>
    </row>
    <row r="73" spans="1:19" x14ac:dyDescent="0.2">
      <c r="S73" s="6"/>
    </row>
    <row r="74" spans="1:19" x14ac:dyDescent="0.2">
      <c r="S74" s="6"/>
    </row>
    <row r="75" spans="1:19" x14ac:dyDescent="0.2">
      <c r="S75" s="6"/>
    </row>
    <row r="76" spans="1:19" x14ac:dyDescent="0.2">
      <c r="S76" s="6"/>
    </row>
    <row r="77" spans="1:19" x14ac:dyDescent="0.2">
      <c r="S77" s="6"/>
    </row>
  </sheetData>
  <pageMargins left="0.7" right="0.7" top="0.75" bottom="0.75" header="0.3" footer="0.3"/>
  <pageSetup scale="4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5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C21" sqref="C21"/>
    </sheetView>
  </sheetViews>
  <sheetFormatPr defaultRowHeight="12.75" x14ac:dyDescent="0.2"/>
  <cols>
    <col min="1" max="1" width="16.5703125" customWidth="1"/>
    <col min="2" max="2" width="40.7109375" customWidth="1"/>
    <col min="3" max="3" width="25.7109375" customWidth="1"/>
    <col min="4" max="4" width="40.7109375" customWidth="1"/>
    <col min="5" max="5" width="7.42578125" bestFit="1" customWidth="1"/>
    <col min="6" max="6" width="8.5703125" bestFit="1" customWidth="1"/>
    <col min="7" max="7" width="11.28515625" bestFit="1" customWidth="1"/>
    <col min="8" max="10" width="8.5703125" bestFit="1" customWidth="1"/>
    <col min="11" max="11" width="9.5703125" bestFit="1" customWidth="1"/>
    <col min="12" max="12" width="8.5703125" bestFit="1" customWidth="1"/>
    <col min="13" max="14" width="9.5703125" bestFit="1" customWidth="1"/>
    <col min="15" max="15" width="10.28515625" bestFit="1" customWidth="1"/>
    <col min="16" max="16" width="9.28515625" bestFit="1" customWidth="1"/>
    <col min="17" max="17" width="14.5703125" bestFit="1" customWidth="1"/>
    <col min="18" max="18" width="14.42578125" bestFit="1" customWidth="1"/>
  </cols>
  <sheetData>
    <row r="1" spans="1:19" x14ac:dyDescent="0.2">
      <c r="A1" s="1" t="s">
        <v>322</v>
      </c>
      <c r="B1" s="1" t="s">
        <v>321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344</v>
      </c>
      <c r="B2" t="s">
        <v>343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</row>
    <row r="8" spans="1:19" x14ac:dyDescent="0.2">
      <c r="A8" s="17" t="s">
        <v>129</v>
      </c>
      <c r="B8" s="19" t="s">
        <v>130</v>
      </c>
      <c r="C8" s="2" t="s">
        <v>131</v>
      </c>
      <c r="D8" s="4" t="s">
        <v>130</v>
      </c>
      <c r="E8" s="35"/>
      <c r="F8" s="36"/>
      <c r="G8" s="36"/>
      <c r="H8" s="36"/>
      <c r="I8" s="36"/>
      <c r="J8" s="36"/>
      <c r="K8" s="36"/>
      <c r="L8" s="36"/>
      <c r="M8" s="36"/>
      <c r="N8" s="36"/>
      <c r="O8" s="36">
        <v>-335.31</v>
      </c>
      <c r="P8" s="36"/>
      <c r="Q8" s="9">
        <v>-335.31</v>
      </c>
      <c r="R8" s="29">
        <v>-335.31</v>
      </c>
    </row>
    <row r="9" spans="1:19" x14ac:dyDescent="0.2">
      <c r="A9" s="18"/>
      <c r="B9" s="20"/>
      <c r="C9" s="7" t="s">
        <v>142</v>
      </c>
      <c r="D9" s="8"/>
      <c r="E9" s="37"/>
      <c r="F9" s="38"/>
      <c r="G9" s="38"/>
      <c r="H9" s="38"/>
      <c r="I9" s="38"/>
      <c r="J9" s="38"/>
      <c r="K9" s="38"/>
      <c r="L9" s="38"/>
      <c r="M9" s="38"/>
      <c r="N9" s="38"/>
      <c r="O9" s="38">
        <v>-335.31</v>
      </c>
      <c r="P9" s="38"/>
      <c r="Q9" s="10">
        <v>-335.31</v>
      </c>
      <c r="R9" s="30">
        <v>-335.31</v>
      </c>
    </row>
    <row r="10" spans="1:19" x14ac:dyDescent="0.2">
      <c r="A10" s="18"/>
      <c r="B10" s="22" t="s">
        <v>143</v>
      </c>
      <c r="C10" s="23"/>
      <c r="D10" s="23"/>
      <c r="E10" s="39"/>
      <c r="F10" s="40"/>
      <c r="G10" s="40"/>
      <c r="H10" s="40"/>
      <c r="I10" s="40"/>
      <c r="J10" s="40"/>
      <c r="K10" s="40"/>
      <c r="L10" s="40"/>
      <c r="M10" s="40"/>
      <c r="N10" s="40"/>
      <c r="O10" s="40">
        <v>-335.31</v>
      </c>
      <c r="P10" s="40"/>
      <c r="Q10" s="24">
        <v>-335.31</v>
      </c>
      <c r="R10" s="31">
        <v>-335.31</v>
      </c>
    </row>
    <row r="11" spans="1:19" x14ac:dyDescent="0.2">
      <c r="A11" s="135" t="s">
        <v>144</v>
      </c>
      <c r="B11" s="136"/>
      <c r="C11" s="136"/>
      <c r="D11" s="136"/>
      <c r="E11" s="138"/>
      <c r="F11" s="139"/>
      <c r="G11" s="139"/>
      <c r="H11" s="139"/>
      <c r="I11" s="139"/>
      <c r="J11" s="139"/>
      <c r="K11" s="139"/>
      <c r="L11" s="139"/>
      <c r="M11" s="139"/>
      <c r="N11" s="139"/>
      <c r="O11" s="139">
        <v>-335.31</v>
      </c>
      <c r="P11" s="139"/>
      <c r="Q11" s="140">
        <v>-335.31</v>
      </c>
      <c r="R11" s="152">
        <v>-335.31</v>
      </c>
    </row>
    <row r="12" spans="1:19" x14ac:dyDescent="0.2">
      <c r="A12" s="4"/>
      <c r="B12" s="4"/>
      <c r="C12" s="4"/>
      <c r="D12" s="4"/>
      <c r="E12" s="35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9"/>
      <c r="R12" s="29"/>
    </row>
    <row r="13" spans="1:19" ht="25.5" x14ac:dyDescent="0.2">
      <c r="A13" s="158" t="s">
        <v>9</v>
      </c>
      <c r="B13" s="19" t="s">
        <v>34</v>
      </c>
      <c r="C13" s="2" t="s">
        <v>35</v>
      </c>
      <c r="D13" s="4" t="s">
        <v>34</v>
      </c>
      <c r="E13" s="35">
        <v>-1.1100000000000001</v>
      </c>
      <c r="F13" s="36">
        <v>0.17</v>
      </c>
      <c r="G13" s="36">
        <v>229.84</v>
      </c>
      <c r="H13" s="36">
        <v>-0.03</v>
      </c>
      <c r="I13" s="36">
        <v>0.28000000000000003</v>
      </c>
      <c r="J13" s="36">
        <v>-10.81</v>
      </c>
      <c r="K13" s="36">
        <v>-8.94</v>
      </c>
      <c r="L13" s="36">
        <v>0.18</v>
      </c>
      <c r="M13" s="36">
        <v>2.15</v>
      </c>
      <c r="N13" s="36"/>
      <c r="O13" s="36">
        <v>0.13</v>
      </c>
      <c r="P13" s="36">
        <v>0.04</v>
      </c>
      <c r="Q13" s="9">
        <v>211.9</v>
      </c>
      <c r="R13" s="29">
        <v>211.9</v>
      </c>
    </row>
    <row r="14" spans="1:19" x14ac:dyDescent="0.2">
      <c r="A14" s="160"/>
      <c r="B14" s="20"/>
      <c r="C14" s="7" t="s">
        <v>145</v>
      </c>
      <c r="D14" s="8"/>
      <c r="E14" s="37">
        <v>-1.1100000000000001</v>
      </c>
      <c r="F14" s="38">
        <v>0.17</v>
      </c>
      <c r="G14" s="38">
        <v>229.84</v>
      </c>
      <c r="H14" s="38">
        <v>-0.03</v>
      </c>
      <c r="I14" s="38">
        <v>0.28000000000000003</v>
      </c>
      <c r="J14" s="38">
        <v>-10.81</v>
      </c>
      <c r="K14" s="38">
        <v>-8.94</v>
      </c>
      <c r="L14" s="38">
        <v>0.18</v>
      </c>
      <c r="M14" s="38">
        <v>2.15</v>
      </c>
      <c r="N14" s="38"/>
      <c r="O14" s="38">
        <v>0.13</v>
      </c>
      <c r="P14" s="38">
        <v>0.04</v>
      </c>
      <c r="Q14" s="10">
        <v>211.9</v>
      </c>
      <c r="R14" s="30">
        <v>211.9</v>
      </c>
    </row>
    <row r="15" spans="1:19" x14ac:dyDescent="0.2">
      <c r="A15" s="18"/>
      <c r="B15" s="22" t="s">
        <v>146</v>
      </c>
      <c r="C15" s="23"/>
      <c r="D15" s="23"/>
      <c r="E15" s="39">
        <v>-1.1100000000000001</v>
      </c>
      <c r="F15" s="40">
        <v>0.17</v>
      </c>
      <c r="G15" s="40">
        <v>229.84</v>
      </c>
      <c r="H15" s="40">
        <v>-0.03</v>
      </c>
      <c r="I15" s="40">
        <v>0.28000000000000003</v>
      </c>
      <c r="J15" s="40">
        <v>-10.81</v>
      </c>
      <c r="K15" s="40">
        <v>-8.94</v>
      </c>
      <c r="L15" s="40">
        <v>0.18</v>
      </c>
      <c r="M15" s="40">
        <v>2.15</v>
      </c>
      <c r="N15" s="40"/>
      <c r="O15" s="40">
        <v>0.13</v>
      </c>
      <c r="P15" s="40">
        <v>0.04</v>
      </c>
      <c r="Q15" s="24">
        <v>211.9</v>
      </c>
      <c r="R15" s="31">
        <v>211.9</v>
      </c>
    </row>
    <row r="16" spans="1:19" x14ac:dyDescent="0.2">
      <c r="A16" s="18"/>
      <c r="B16" s="19" t="s">
        <v>39</v>
      </c>
      <c r="C16" s="2" t="s">
        <v>11</v>
      </c>
      <c r="D16" s="4" t="s">
        <v>12</v>
      </c>
      <c r="E16" s="35">
        <v>3919.61</v>
      </c>
      <c r="F16" s="36">
        <v>4832.7899999999991</v>
      </c>
      <c r="G16" s="36">
        <v>3047.5099999999998</v>
      </c>
      <c r="H16" s="36">
        <v>1857.6100000000001</v>
      </c>
      <c r="I16" s="36">
        <v>7074.2299999999987</v>
      </c>
      <c r="J16" s="36">
        <v>6213.66</v>
      </c>
      <c r="K16" s="36">
        <v>2135.62</v>
      </c>
      <c r="L16" s="36">
        <v>2532.33</v>
      </c>
      <c r="M16" s="36">
        <v>1565.5600000000002</v>
      </c>
      <c r="N16" s="36">
        <v>484.99000000000007</v>
      </c>
      <c r="O16" s="36">
        <v>154.57999999999998</v>
      </c>
      <c r="P16" s="36"/>
      <c r="Q16" s="9">
        <v>33818.49</v>
      </c>
      <c r="R16" s="29">
        <v>33818.49</v>
      </c>
    </row>
    <row r="17" spans="1:18" x14ac:dyDescent="0.2">
      <c r="A17" s="18"/>
      <c r="B17" s="20"/>
      <c r="C17" s="7" t="s">
        <v>18</v>
      </c>
      <c r="D17" s="8"/>
      <c r="E17" s="37">
        <v>3919.61</v>
      </c>
      <c r="F17" s="38">
        <v>4832.7899999999991</v>
      </c>
      <c r="G17" s="38">
        <v>3047.5099999999998</v>
      </c>
      <c r="H17" s="38">
        <v>1857.6100000000001</v>
      </c>
      <c r="I17" s="38">
        <v>7074.2299999999987</v>
      </c>
      <c r="J17" s="38">
        <v>6213.66</v>
      </c>
      <c r="K17" s="38">
        <v>2135.62</v>
      </c>
      <c r="L17" s="38">
        <v>2532.33</v>
      </c>
      <c r="M17" s="38">
        <v>1565.5600000000002</v>
      </c>
      <c r="N17" s="38">
        <v>484.99000000000007</v>
      </c>
      <c r="O17" s="38">
        <v>154.57999999999998</v>
      </c>
      <c r="P17" s="38"/>
      <c r="Q17" s="10">
        <v>33818.49</v>
      </c>
      <c r="R17" s="30">
        <v>33818.49</v>
      </c>
    </row>
    <row r="18" spans="1:18" x14ac:dyDescent="0.2">
      <c r="A18" s="18"/>
      <c r="B18" s="22" t="s">
        <v>150</v>
      </c>
      <c r="C18" s="23"/>
      <c r="D18" s="23"/>
      <c r="E18" s="39">
        <v>3919.61</v>
      </c>
      <c r="F18" s="40">
        <v>4832.7899999999991</v>
      </c>
      <c r="G18" s="40">
        <v>3047.5099999999998</v>
      </c>
      <c r="H18" s="40">
        <v>1857.6100000000001</v>
      </c>
      <c r="I18" s="40">
        <v>7074.2299999999987</v>
      </c>
      <c r="J18" s="40">
        <v>6213.66</v>
      </c>
      <c r="K18" s="40">
        <v>2135.62</v>
      </c>
      <c r="L18" s="40">
        <v>2532.33</v>
      </c>
      <c r="M18" s="40">
        <v>1565.5600000000002</v>
      </c>
      <c r="N18" s="40">
        <v>484.99000000000007</v>
      </c>
      <c r="O18" s="40">
        <v>154.57999999999998</v>
      </c>
      <c r="P18" s="40"/>
      <c r="Q18" s="24">
        <v>33818.49</v>
      </c>
      <c r="R18" s="31">
        <v>33818.49</v>
      </c>
    </row>
    <row r="19" spans="1:18" x14ac:dyDescent="0.2">
      <c r="A19" s="18"/>
      <c r="B19" s="19" t="s">
        <v>41</v>
      </c>
      <c r="C19" s="2" t="s">
        <v>37</v>
      </c>
      <c r="D19" s="4" t="s">
        <v>38</v>
      </c>
      <c r="E19" s="35">
        <v>640</v>
      </c>
      <c r="F19" s="36">
        <v>26710</v>
      </c>
      <c r="G19" s="36">
        <v>21468</v>
      </c>
      <c r="H19" s="36">
        <v>3779</v>
      </c>
      <c r="I19" s="36"/>
      <c r="J19" s="36">
        <v>5666</v>
      </c>
      <c r="K19" s="36"/>
      <c r="L19" s="36">
        <v>607.5</v>
      </c>
      <c r="M19" s="36">
        <v>480</v>
      </c>
      <c r="N19" s="36"/>
      <c r="O19" s="36"/>
      <c r="P19" s="36"/>
      <c r="Q19" s="9">
        <v>59350.5</v>
      </c>
      <c r="R19" s="29">
        <v>59350.5</v>
      </c>
    </row>
    <row r="20" spans="1:18" x14ac:dyDescent="0.2">
      <c r="A20" s="18"/>
      <c r="B20" s="20"/>
      <c r="C20" s="3"/>
      <c r="D20" s="6" t="s">
        <v>342</v>
      </c>
      <c r="E20" s="52"/>
      <c r="F20" s="53"/>
      <c r="G20" s="53"/>
      <c r="H20" s="53"/>
      <c r="I20" s="53"/>
      <c r="J20" s="53"/>
      <c r="K20" s="53">
        <v>128208</v>
      </c>
      <c r="L20" s="53"/>
      <c r="M20" s="53"/>
      <c r="N20" s="53"/>
      <c r="O20" s="53"/>
      <c r="P20" s="53"/>
      <c r="Q20" s="11">
        <v>128208</v>
      </c>
      <c r="R20" s="51">
        <v>128208</v>
      </c>
    </row>
    <row r="21" spans="1:18" x14ac:dyDescent="0.2">
      <c r="A21" s="18"/>
      <c r="B21" s="20"/>
      <c r="C21" s="7" t="s">
        <v>147</v>
      </c>
      <c r="D21" s="8"/>
      <c r="E21" s="37">
        <v>640</v>
      </c>
      <c r="F21" s="38">
        <v>26710</v>
      </c>
      <c r="G21" s="38">
        <v>21468</v>
      </c>
      <c r="H21" s="38">
        <v>3779</v>
      </c>
      <c r="I21" s="38"/>
      <c r="J21" s="38">
        <v>5666</v>
      </c>
      <c r="K21" s="38">
        <v>128208</v>
      </c>
      <c r="L21" s="38">
        <v>607.5</v>
      </c>
      <c r="M21" s="38">
        <v>480</v>
      </c>
      <c r="N21" s="38"/>
      <c r="O21" s="38"/>
      <c r="P21" s="38"/>
      <c r="Q21" s="10">
        <v>187558.5</v>
      </c>
      <c r="R21" s="30">
        <v>187558.5</v>
      </c>
    </row>
    <row r="22" spans="1:18" x14ac:dyDescent="0.2">
      <c r="A22" s="18"/>
      <c r="B22" s="22" t="s">
        <v>151</v>
      </c>
      <c r="C22" s="23"/>
      <c r="D22" s="23"/>
      <c r="E22" s="39">
        <v>640</v>
      </c>
      <c r="F22" s="40">
        <v>26710</v>
      </c>
      <c r="G22" s="40">
        <v>21468</v>
      </c>
      <c r="H22" s="40">
        <v>3779</v>
      </c>
      <c r="I22" s="40"/>
      <c r="J22" s="40">
        <v>5666</v>
      </c>
      <c r="K22" s="40">
        <v>128208</v>
      </c>
      <c r="L22" s="40">
        <v>607.5</v>
      </c>
      <c r="M22" s="40">
        <v>480</v>
      </c>
      <c r="N22" s="40"/>
      <c r="O22" s="40"/>
      <c r="P22" s="40"/>
      <c r="Q22" s="24">
        <v>187558.5</v>
      </c>
      <c r="R22" s="31">
        <v>187558.5</v>
      </c>
    </row>
    <row r="23" spans="1:18" x14ac:dyDescent="0.2">
      <c r="A23" s="18"/>
      <c r="B23" s="19" t="s">
        <v>14</v>
      </c>
      <c r="C23" s="2" t="s">
        <v>11</v>
      </c>
      <c r="D23" s="4" t="s">
        <v>12</v>
      </c>
      <c r="E23" s="35">
        <v>105.29000000000005</v>
      </c>
      <c r="F23" s="36">
        <v>288.52</v>
      </c>
      <c r="G23" s="36">
        <v>-560.02</v>
      </c>
      <c r="H23" s="36">
        <v>-75.700000000000017</v>
      </c>
      <c r="I23" s="36">
        <v>1651.78</v>
      </c>
      <c r="J23" s="36">
        <v>-1651.79</v>
      </c>
      <c r="K23" s="36">
        <v>221.56</v>
      </c>
      <c r="L23" s="36">
        <v>374.78</v>
      </c>
      <c r="M23" s="36">
        <v>-65.280000000000058</v>
      </c>
      <c r="N23" s="36">
        <v>1428.7299999999998</v>
      </c>
      <c r="O23" s="36">
        <v>-264.52</v>
      </c>
      <c r="P23" s="36">
        <v>5389.21</v>
      </c>
      <c r="Q23" s="9">
        <v>6842.5599999999995</v>
      </c>
      <c r="R23" s="29">
        <v>6842.5599999999995</v>
      </c>
    </row>
    <row r="24" spans="1:18" x14ac:dyDescent="0.2">
      <c r="A24" s="18"/>
      <c r="B24" s="20"/>
      <c r="C24" s="7" t="s">
        <v>18</v>
      </c>
      <c r="D24" s="8"/>
      <c r="E24" s="37">
        <v>105.29000000000005</v>
      </c>
      <c r="F24" s="38">
        <v>288.52</v>
      </c>
      <c r="G24" s="38">
        <v>-560.02</v>
      </c>
      <c r="H24" s="38">
        <v>-75.700000000000017</v>
      </c>
      <c r="I24" s="38">
        <v>1651.78</v>
      </c>
      <c r="J24" s="38">
        <v>-1651.79</v>
      </c>
      <c r="K24" s="38">
        <v>221.56</v>
      </c>
      <c r="L24" s="38">
        <v>374.78</v>
      </c>
      <c r="M24" s="38">
        <v>-65.280000000000058</v>
      </c>
      <c r="N24" s="38">
        <v>1428.7299999999998</v>
      </c>
      <c r="O24" s="38">
        <v>-264.52</v>
      </c>
      <c r="P24" s="38">
        <v>5389.21</v>
      </c>
      <c r="Q24" s="10">
        <v>6842.5599999999995</v>
      </c>
      <c r="R24" s="30">
        <v>6842.5599999999995</v>
      </c>
    </row>
    <row r="25" spans="1:18" x14ac:dyDescent="0.2">
      <c r="A25" s="18"/>
      <c r="B25" s="22" t="s">
        <v>20</v>
      </c>
      <c r="C25" s="23"/>
      <c r="D25" s="23"/>
      <c r="E25" s="39">
        <v>105.29000000000005</v>
      </c>
      <c r="F25" s="40">
        <v>288.52</v>
      </c>
      <c r="G25" s="40">
        <v>-560.02</v>
      </c>
      <c r="H25" s="40">
        <v>-75.700000000000017</v>
      </c>
      <c r="I25" s="40">
        <v>1651.78</v>
      </c>
      <c r="J25" s="40">
        <v>-1651.79</v>
      </c>
      <c r="K25" s="40">
        <v>221.56</v>
      </c>
      <c r="L25" s="40">
        <v>374.78</v>
      </c>
      <c r="M25" s="40">
        <v>-65.280000000000058</v>
      </c>
      <c r="N25" s="40">
        <v>1428.7299999999998</v>
      </c>
      <c r="O25" s="40">
        <v>-264.52</v>
      </c>
      <c r="P25" s="40">
        <v>5389.21</v>
      </c>
      <c r="Q25" s="24">
        <v>6842.5599999999995</v>
      </c>
      <c r="R25" s="31">
        <v>6842.5599999999995</v>
      </c>
    </row>
    <row r="26" spans="1:18" x14ac:dyDescent="0.2">
      <c r="A26" s="18"/>
      <c r="B26" s="19" t="s">
        <v>77</v>
      </c>
      <c r="C26" s="2" t="s">
        <v>11</v>
      </c>
      <c r="D26" s="4" t="s">
        <v>12</v>
      </c>
      <c r="E26" s="35"/>
      <c r="F26" s="36"/>
      <c r="G26" s="36"/>
      <c r="H26" s="36"/>
      <c r="I26" s="36"/>
      <c r="J26" s="36">
        <v>440.8</v>
      </c>
      <c r="K26" s="36"/>
      <c r="L26" s="36"/>
      <c r="M26" s="36"/>
      <c r="N26" s="36"/>
      <c r="O26" s="36"/>
      <c r="P26" s="36"/>
      <c r="Q26" s="9">
        <v>440.8</v>
      </c>
      <c r="R26" s="29">
        <v>440.8</v>
      </c>
    </row>
    <row r="27" spans="1:18" x14ac:dyDescent="0.2">
      <c r="A27" s="18"/>
      <c r="B27" s="20"/>
      <c r="C27" s="7" t="s">
        <v>18</v>
      </c>
      <c r="D27" s="8"/>
      <c r="E27" s="37"/>
      <c r="F27" s="38"/>
      <c r="G27" s="38"/>
      <c r="H27" s="38"/>
      <c r="I27" s="38"/>
      <c r="J27" s="38">
        <v>440.8</v>
      </c>
      <c r="K27" s="38"/>
      <c r="L27" s="38"/>
      <c r="M27" s="38"/>
      <c r="N27" s="38"/>
      <c r="O27" s="38"/>
      <c r="P27" s="38"/>
      <c r="Q27" s="10">
        <v>440.8</v>
      </c>
      <c r="R27" s="30">
        <v>440.8</v>
      </c>
    </row>
    <row r="28" spans="1:18" x14ac:dyDescent="0.2">
      <c r="A28" s="18"/>
      <c r="B28" s="22" t="s">
        <v>153</v>
      </c>
      <c r="C28" s="23"/>
      <c r="D28" s="23"/>
      <c r="E28" s="39"/>
      <c r="F28" s="40"/>
      <c r="G28" s="40"/>
      <c r="H28" s="40"/>
      <c r="I28" s="40"/>
      <c r="J28" s="40">
        <v>440.8</v>
      </c>
      <c r="K28" s="40"/>
      <c r="L28" s="40"/>
      <c r="M28" s="40"/>
      <c r="N28" s="40"/>
      <c r="O28" s="40"/>
      <c r="P28" s="40"/>
      <c r="Q28" s="24">
        <v>440.8</v>
      </c>
      <c r="R28" s="31">
        <v>440.8</v>
      </c>
    </row>
    <row r="29" spans="1:18" x14ac:dyDescent="0.2">
      <c r="A29" s="18"/>
      <c r="B29" s="19" t="s">
        <v>42</v>
      </c>
      <c r="C29" s="2" t="s">
        <v>42</v>
      </c>
      <c r="D29" s="4" t="s">
        <v>42</v>
      </c>
      <c r="E29" s="35"/>
      <c r="F29" s="36"/>
      <c r="G29" s="36"/>
      <c r="H29" s="36"/>
      <c r="I29" s="36"/>
      <c r="J29" s="36"/>
      <c r="K29" s="36">
        <v>55.12</v>
      </c>
      <c r="L29" s="36">
        <v>6774.6</v>
      </c>
      <c r="M29" s="36">
        <v>-5763.6</v>
      </c>
      <c r="N29" s="36">
        <v>194121</v>
      </c>
      <c r="O29" s="36">
        <v>-177090.51</v>
      </c>
      <c r="P29" s="36">
        <v>-18041.490000000002</v>
      </c>
      <c r="Q29" s="9">
        <v>55.119999999984429</v>
      </c>
      <c r="R29" s="29">
        <v>55.119999999984429</v>
      </c>
    </row>
    <row r="30" spans="1:18" x14ac:dyDescent="0.2">
      <c r="A30" s="18"/>
      <c r="B30" s="20"/>
      <c r="C30" s="7" t="s">
        <v>154</v>
      </c>
      <c r="D30" s="8"/>
      <c r="E30" s="37"/>
      <c r="F30" s="38"/>
      <c r="G30" s="38"/>
      <c r="H30" s="38"/>
      <c r="I30" s="38"/>
      <c r="J30" s="38"/>
      <c r="K30" s="38">
        <v>55.12</v>
      </c>
      <c r="L30" s="38">
        <v>6774.6</v>
      </c>
      <c r="M30" s="38">
        <v>-5763.6</v>
      </c>
      <c r="N30" s="38">
        <v>194121</v>
      </c>
      <c r="O30" s="38">
        <v>-177090.51</v>
      </c>
      <c r="P30" s="38">
        <v>-18041.490000000002</v>
      </c>
      <c r="Q30" s="10">
        <v>55.119999999984429</v>
      </c>
      <c r="R30" s="30">
        <v>55.119999999984429</v>
      </c>
    </row>
    <row r="31" spans="1:18" x14ac:dyDescent="0.2">
      <c r="A31" s="18"/>
      <c r="B31" s="22" t="s">
        <v>154</v>
      </c>
      <c r="C31" s="23"/>
      <c r="D31" s="23"/>
      <c r="E31" s="39"/>
      <c r="F31" s="40"/>
      <c r="G31" s="40"/>
      <c r="H31" s="40"/>
      <c r="I31" s="40"/>
      <c r="J31" s="40"/>
      <c r="K31" s="40">
        <v>55.12</v>
      </c>
      <c r="L31" s="40">
        <v>6774.6</v>
      </c>
      <c r="M31" s="40">
        <v>-5763.6</v>
      </c>
      <c r="N31" s="40">
        <v>194121</v>
      </c>
      <c r="O31" s="40">
        <v>-177090.51</v>
      </c>
      <c r="P31" s="40">
        <v>-18041.490000000002</v>
      </c>
      <c r="Q31" s="24">
        <v>55.119999999984429</v>
      </c>
      <c r="R31" s="31">
        <v>55.119999999984429</v>
      </c>
    </row>
    <row r="32" spans="1:18" x14ac:dyDescent="0.2">
      <c r="A32" s="18"/>
      <c r="B32" s="19" t="s">
        <v>43</v>
      </c>
      <c r="C32" s="2" t="s">
        <v>11</v>
      </c>
      <c r="D32" s="4" t="s">
        <v>12</v>
      </c>
      <c r="E32" s="35"/>
      <c r="F32" s="36"/>
      <c r="G32" s="36">
        <v>145.46</v>
      </c>
      <c r="H32" s="36">
        <v>37.019999999999996</v>
      </c>
      <c r="I32" s="36">
        <v>306.61</v>
      </c>
      <c r="J32" s="36">
        <v>287.67999999999995</v>
      </c>
      <c r="K32" s="36">
        <v>469.15999999999997</v>
      </c>
      <c r="L32" s="36"/>
      <c r="M32" s="36"/>
      <c r="N32" s="36"/>
      <c r="O32" s="36">
        <v>545.42999999999995</v>
      </c>
      <c r="P32" s="36">
        <v>251.65999999999997</v>
      </c>
      <c r="Q32" s="9">
        <v>2043.0199999999995</v>
      </c>
      <c r="R32" s="29">
        <v>2043.0199999999995</v>
      </c>
    </row>
    <row r="33" spans="1:18" x14ac:dyDescent="0.2">
      <c r="A33" s="18"/>
      <c r="B33" s="20"/>
      <c r="C33" s="7" t="s">
        <v>18</v>
      </c>
      <c r="D33" s="8"/>
      <c r="E33" s="37"/>
      <c r="F33" s="38"/>
      <c r="G33" s="38">
        <v>145.46</v>
      </c>
      <c r="H33" s="38">
        <v>37.019999999999996</v>
      </c>
      <c r="I33" s="38">
        <v>306.61</v>
      </c>
      <c r="J33" s="38">
        <v>287.67999999999995</v>
      </c>
      <c r="K33" s="38">
        <v>469.15999999999997</v>
      </c>
      <c r="L33" s="38"/>
      <c r="M33" s="38"/>
      <c r="N33" s="38"/>
      <c r="O33" s="38">
        <v>545.42999999999995</v>
      </c>
      <c r="P33" s="38">
        <v>251.65999999999997</v>
      </c>
      <c r="Q33" s="10">
        <v>2043.0199999999995</v>
      </c>
      <c r="R33" s="30">
        <v>2043.0199999999995</v>
      </c>
    </row>
    <row r="34" spans="1:18" x14ac:dyDescent="0.2">
      <c r="A34" s="18"/>
      <c r="B34" s="22" t="s">
        <v>156</v>
      </c>
      <c r="C34" s="23"/>
      <c r="D34" s="23"/>
      <c r="E34" s="39"/>
      <c r="F34" s="40"/>
      <c r="G34" s="40">
        <v>145.46</v>
      </c>
      <c r="H34" s="40">
        <v>37.019999999999996</v>
      </c>
      <c r="I34" s="40">
        <v>306.61</v>
      </c>
      <c r="J34" s="40">
        <v>287.67999999999995</v>
      </c>
      <c r="K34" s="40">
        <v>469.15999999999997</v>
      </c>
      <c r="L34" s="40"/>
      <c r="M34" s="40"/>
      <c r="N34" s="40"/>
      <c r="O34" s="40">
        <v>545.42999999999995</v>
      </c>
      <c r="P34" s="40">
        <v>251.65999999999997</v>
      </c>
      <c r="Q34" s="24">
        <v>2043.0199999999995</v>
      </c>
      <c r="R34" s="31">
        <v>2043.0199999999995</v>
      </c>
    </row>
    <row r="35" spans="1:18" x14ac:dyDescent="0.2">
      <c r="A35" s="18"/>
      <c r="B35" s="19" t="s">
        <v>44</v>
      </c>
      <c r="C35" s="2" t="s">
        <v>37</v>
      </c>
      <c r="D35" s="4" t="s">
        <v>38</v>
      </c>
      <c r="E35" s="35"/>
      <c r="F35" s="36"/>
      <c r="G35" s="36"/>
      <c r="H35" s="36">
        <v>190</v>
      </c>
      <c r="I35" s="36">
        <v>760</v>
      </c>
      <c r="J35" s="36">
        <v>190</v>
      </c>
      <c r="K35" s="36"/>
      <c r="L35" s="36">
        <v>190</v>
      </c>
      <c r="M35" s="36"/>
      <c r="N35" s="36"/>
      <c r="O35" s="36"/>
      <c r="P35" s="36"/>
      <c r="Q35" s="9">
        <v>1330</v>
      </c>
      <c r="R35" s="29">
        <v>1330</v>
      </c>
    </row>
    <row r="36" spans="1:18" x14ac:dyDescent="0.2">
      <c r="A36" s="18"/>
      <c r="B36" s="20"/>
      <c r="C36" s="7" t="s">
        <v>147</v>
      </c>
      <c r="D36" s="8"/>
      <c r="E36" s="37"/>
      <c r="F36" s="38"/>
      <c r="G36" s="38"/>
      <c r="H36" s="38">
        <v>190</v>
      </c>
      <c r="I36" s="38">
        <v>760</v>
      </c>
      <c r="J36" s="38">
        <v>190</v>
      </c>
      <c r="K36" s="38"/>
      <c r="L36" s="38">
        <v>190</v>
      </c>
      <c r="M36" s="38"/>
      <c r="N36" s="38"/>
      <c r="O36" s="38"/>
      <c r="P36" s="38"/>
      <c r="Q36" s="10">
        <v>1330</v>
      </c>
      <c r="R36" s="30">
        <v>1330</v>
      </c>
    </row>
    <row r="37" spans="1:18" x14ac:dyDescent="0.2">
      <c r="A37" s="18"/>
      <c r="B37" s="22" t="s">
        <v>157</v>
      </c>
      <c r="C37" s="23"/>
      <c r="D37" s="23"/>
      <c r="E37" s="39"/>
      <c r="F37" s="40"/>
      <c r="G37" s="40"/>
      <c r="H37" s="40">
        <v>190</v>
      </c>
      <c r="I37" s="40">
        <v>760</v>
      </c>
      <c r="J37" s="40">
        <v>190</v>
      </c>
      <c r="K37" s="40"/>
      <c r="L37" s="40">
        <v>190</v>
      </c>
      <c r="M37" s="40"/>
      <c r="N37" s="40"/>
      <c r="O37" s="40"/>
      <c r="P37" s="40"/>
      <c r="Q37" s="24">
        <v>1330</v>
      </c>
      <c r="R37" s="31">
        <v>1330</v>
      </c>
    </row>
    <row r="38" spans="1:18" x14ac:dyDescent="0.2">
      <c r="A38" s="135" t="s">
        <v>21</v>
      </c>
      <c r="B38" s="136"/>
      <c r="C38" s="136"/>
      <c r="D38" s="136"/>
      <c r="E38" s="138">
        <v>4663.79</v>
      </c>
      <c r="F38" s="139">
        <v>31831.48</v>
      </c>
      <c r="G38" s="139">
        <v>24330.789999999997</v>
      </c>
      <c r="H38" s="139">
        <v>5787.9000000000005</v>
      </c>
      <c r="I38" s="139">
        <v>9792.9</v>
      </c>
      <c r="J38" s="139">
        <v>11135.539999999997</v>
      </c>
      <c r="K38" s="139">
        <v>131080.51999999999</v>
      </c>
      <c r="L38" s="139">
        <v>10479.39</v>
      </c>
      <c r="M38" s="139">
        <v>-3781.17</v>
      </c>
      <c r="N38" s="139">
        <v>196034.72</v>
      </c>
      <c r="O38" s="139">
        <v>-176654.89</v>
      </c>
      <c r="P38" s="139">
        <v>-12400.580000000002</v>
      </c>
      <c r="Q38" s="140">
        <v>232300.38999999998</v>
      </c>
      <c r="R38" s="152">
        <v>232300.38999999998</v>
      </c>
    </row>
    <row r="39" spans="1:18" x14ac:dyDescent="0.2">
      <c r="A39" s="4"/>
      <c r="B39" s="4"/>
      <c r="C39" s="4"/>
      <c r="D39" s="4"/>
      <c r="E39" s="35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9"/>
      <c r="R39" s="29"/>
    </row>
    <row r="40" spans="1:18" x14ac:dyDescent="0.2">
      <c r="A40" s="17" t="s">
        <v>45</v>
      </c>
      <c r="B40" s="19" t="s">
        <v>208</v>
      </c>
      <c r="C40" s="2" t="s">
        <v>49</v>
      </c>
      <c r="D40" s="4" t="s">
        <v>50</v>
      </c>
      <c r="E40" s="35"/>
      <c r="F40" s="36"/>
      <c r="G40" s="36">
        <v>692472</v>
      </c>
      <c r="H40" s="36"/>
      <c r="I40" s="36"/>
      <c r="J40" s="36"/>
      <c r="K40" s="36"/>
      <c r="L40" s="36"/>
      <c r="M40" s="36"/>
      <c r="N40" s="36"/>
      <c r="O40" s="36"/>
      <c r="P40" s="36"/>
      <c r="Q40" s="9">
        <v>692472</v>
      </c>
      <c r="R40" s="29">
        <v>692472</v>
      </c>
    </row>
    <row r="41" spans="1:18" x14ac:dyDescent="0.2">
      <c r="A41" s="18"/>
      <c r="B41" s="20"/>
      <c r="C41" s="7" t="s">
        <v>159</v>
      </c>
      <c r="D41" s="8"/>
      <c r="E41" s="37"/>
      <c r="F41" s="38"/>
      <c r="G41" s="38">
        <v>692472</v>
      </c>
      <c r="H41" s="38"/>
      <c r="I41" s="38"/>
      <c r="J41" s="38"/>
      <c r="K41" s="38"/>
      <c r="L41" s="38"/>
      <c r="M41" s="38"/>
      <c r="N41" s="38"/>
      <c r="O41" s="38"/>
      <c r="P41" s="38"/>
      <c r="Q41" s="10">
        <v>692472</v>
      </c>
      <c r="R41" s="30">
        <v>692472</v>
      </c>
    </row>
    <row r="42" spans="1:18" x14ac:dyDescent="0.2">
      <c r="A42" s="18"/>
      <c r="B42" s="22" t="s">
        <v>211</v>
      </c>
      <c r="C42" s="23"/>
      <c r="D42" s="23"/>
      <c r="E42" s="39"/>
      <c r="F42" s="40"/>
      <c r="G42" s="40">
        <v>692472</v>
      </c>
      <c r="H42" s="40"/>
      <c r="I42" s="40"/>
      <c r="J42" s="40"/>
      <c r="K42" s="40"/>
      <c r="L42" s="40"/>
      <c r="M42" s="40"/>
      <c r="N42" s="40"/>
      <c r="O42" s="40"/>
      <c r="P42" s="40"/>
      <c r="Q42" s="24">
        <v>692472</v>
      </c>
      <c r="R42" s="31">
        <v>692472</v>
      </c>
    </row>
    <row r="43" spans="1:18" x14ac:dyDescent="0.2">
      <c r="A43" s="18"/>
      <c r="B43" s="19" t="s">
        <v>95</v>
      </c>
      <c r="C43" s="2" t="s">
        <v>49</v>
      </c>
      <c r="D43" s="4" t="s">
        <v>96</v>
      </c>
      <c r="E43" s="35"/>
      <c r="F43" s="36"/>
      <c r="G43" s="36"/>
      <c r="H43" s="36"/>
      <c r="I43" s="36"/>
      <c r="J43" s="36"/>
      <c r="K43" s="36"/>
      <c r="L43" s="36"/>
      <c r="M43" s="36">
        <v>87094.8</v>
      </c>
      <c r="N43" s="36"/>
      <c r="O43" s="36"/>
      <c r="P43" s="36"/>
      <c r="Q43" s="9">
        <v>87094.8</v>
      </c>
      <c r="R43" s="29">
        <v>87094.8</v>
      </c>
    </row>
    <row r="44" spans="1:18" x14ac:dyDescent="0.2">
      <c r="A44" s="18"/>
      <c r="B44" s="20"/>
      <c r="C44" s="7" t="s">
        <v>159</v>
      </c>
      <c r="D44" s="8"/>
      <c r="E44" s="37"/>
      <c r="F44" s="38"/>
      <c r="G44" s="38"/>
      <c r="H44" s="38"/>
      <c r="I44" s="38"/>
      <c r="J44" s="38"/>
      <c r="K44" s="38"/>
      <c r="L44" s="38"/>
      <c r="M44" s="38">
        <v>87094.8</v>
      </c>
      <c r="N44" s="38"/>
      <c r="O44" s="38"/>
      <c r="P44" s="38"/>
      <c r="Q44" s="10">
        <v>87094.8</v>
      </c>
      <c r="R44" s="30">
        <v>87094.8</v>
      </c>
    </row>
    <row r="45" spans="1:18" x14ac:dyDescent="0.2">
      <c r="A45" s="18"/>
      <c r="B45" s="22" t="s">
        <v>161</v>
      </c>
      <c r="C45" s="23"/>
      <c r="D45" s="23"/>
      <c r="E45" s="39"/>
      <c r="F45" s="40"/>
      <c r="G45" s="40"/>
      <c r="H45" s="40"/>
      <c r="I45" s="40"/>
      <c r="J45" s="40"/>
      <c r="K45" s="40"/>
      <c r="L45" s="40"/>
      <c r="M45" s="40">
        <v>87094.8</v>
      </c>
      <c r="N45" s="40"/>
      <c r="O45" s="40"/>
      <c r="P45" s="40"/>
      <c r="Q45" s="24">
        <v>87094.8</v>
      </c>
      <c r="R45" s="31">
        <v>87094.8</v>
      </c>
    </row>
    <row r="46" spans="1:18" x14ac:dyDescent="0.2">
      <c r="A46" s="18"/>
      <c r="B46" s="19" t="s">
        <v>94</v>
      </c>
      <c r="C46" s="2" t="s">
        <v>49</v>
      </c>
      <c r="D46" s="4" t="s">
        <v>53</v>
      </c>
      <c r="E46" s="35"/>
      <c r="F46" s="36"/>
      <c r="G46" s="36"/>
      <c r="H46" s="36"/>
      <c r="I46" s="36"/>
      <c r="J46" s="36"/>
      <c r="K46" s="36">
        <v>3815.1699999999996</v>
      </c>
      <c r="L46" s="36">
        <v>3196.0499999999997</v>
      </c>
      <c r="M46" s="36"/>
      <c r="N46" s="36"/>
      <c r="O46" s="36"/>
      <c r="P46" s="36"/>
      <c r="Q46" s="9">
        <v>7011.2199999999993</v>
      </c>
      <c r="R46" s="29">
        <v>7011.2199999999993</v>
      </c>
    </row>
    <row r="47" spans="1:18" x14ac:dyDescent="0.2">
      <c r="A47" s="18"/>
      <c r="B47" s="20"/>
      <c r="C47" s="3"/>
      <c r="D47" s="6" t="s">
        <v>228</v>
      </c>
      <c r="E47" s="52"/>
      <c r="F47" s="53"/>
      <c r="G47" s="53"/>
      <c r="H47" s="53"/>
      <c r="I47" s="53"/>
      <c r="J47" s="53"/>
      <c r="K47" s="53"/>
      <c r="L47" s="53">
        <v>18934.300000000003</v>
      </c>
      <c r="M47" s="53">
        <v>15775.800000000003</v>
      </c>
      <c r="N47" s="53"/>
      <c r="O47" s="53"/>
      <c r="P47" s="53"/>
      <c r="Q47" s="11">
        <v>34710.100000000006</v>
      </c>
      <c r="R47" s="51">
        <v>34710.100000000006</v>
      </c>
    </row>
    <row r="48" spans="1:18" x14ac:dyDescent="0.2">
      <c r="A48" s="18"/>
      <c r="B48" s="20"/>
      <c r="C48" s="7" t="s">
        <v>159</v>
      </c>
      <c r="D48" s="8"/>
      <c r="E48" s="37"/>
      <c r="F48" s="38"/>
      <c r="G48" s="38"/>
      <c r="H48" s="38"/>
      <c r="I48" s="38"/>
      <c r="J48" s="38"/>
      <c r="K48" s="38">
        <v>3815.1699999999996</v>
      </c>
      <c r="L48" s="38">
        <v>22130.350000000002</v>
      </c>
      <c r="M48" s="38">
        <v>15775.800000000003</v>
      </c>
      <c r="N48" s="38"/>
      <c r="O48" s="38"/>
      <c r="P48" s="38"/>
      <c r="Q48" s="10">
        <v>41721.320000000007</v>
      </c>
      <c r="R48" s="30">
        <v>41721.320000000007</v>
      </c>
    </row>
    <row r="49" spans="1:18" x14ac:dyDescent="0.2">
      <c r="A49" s="18"/>
      <c r="B49" s="22" t="s">
        <v>162</v>
      </c>
      <c r="C49" s="23"/>
      <c r="D49" s="23"/>
      <c r="E49" s="39"/>
      <c r="F49" s="40"/>
      <c r="G49" s="40"/>
      <c r="H49" s="40"/>
      <c r="I49" s="40"/>
      <c r="J49" s="40"/>
      <c r="K49" s="40">
        <v>3815.1699999999996</v>
      </c>
      <c r="L49" s="40">
        <v>22130.350000000002</v>
      </c>
      <c r="M49" s="40">
        <v>15775.800000000003</v>
      </c>
      <c r="N49" s="40"/>
      <c r="O49" s="40"/>
      <c r="P49" s="40"/>
      <c r="Q49" s="24">
        <v>41721.320000000007</v>
      </c>
      <c r="R49" s="31">
        <v>41721.320000000007</v>
      </c>
    </row>
    <row r="50" spans="1:18" x14ac:dyDescent="0.2">
      <c r="A50" s="18"/>
      <c r="B50" s="19" t="s">
        <v>14</v>
      </c>
      <c r="C50" s="2" t="s">
        <v>11</v>
      </c>
      <c r="D50" s="4" t="s">
        <v>12</v>
      </c>
      <c r="E50" s="35"/>
      <c r="F50" s="36"/>
      <c r="G50" s="36"/>
      <c r="H50" s="36"/>
      <c r="I50" s="36"/>
      <c r="J50" s="36"/>
      <c r="K50" s="36">
        <v>1234.1199999999999</v>
      </c>
      <c r="L50" s="36">
        <v>2010.14</v>
      </c>
      <c r="M50" s="36"/>
      <c r="N50" s="36">
        <v>82.06</v>
      </c>
      <c r="O50" s="36"/>
      <c r="P50" s="36">
        <v>419.29</v>
      </c>
      <c r="Q50" s="9">
        <v>3745.61</v>
      </c>
      <c r="R50" s="29">
        <v>3745.61</v>
      </c>
    </row>
    <row r="51" spans="1:18" x14ac:dyDescent="0.2">
      <c r="A51" s="18"/>
      <c r="B51" s="20"/>
      <c r="C51" s="3"/>
      <c r="D51" s="6" t="s">
        <v>46</v>
      </c>
      <c r="E51" s="52"/>
      <c r="F51" s="53"/>
      <c r="G51" s="53">
        <v>58765.68</v>
      </c>
      <c r="H51" s="53"/>
      <c r="I51" s="53"/>
      <c r="J51" s="53"/>
      <c r="K51" s="53"/>
      <c r="L51" s="53"/>
      <c r="M51" s="53">
        <v>18476.97</v>
      </c>
      <c r="N51" s="53"/>
      <c r="O51" s="53">
        <v>25224.57</v>
      </c>
      <c r="P51" s="53"/>
      <c r="Q51" s="11">
        <v>102467.22</v>
      </c>
      <c r="R51" s="51">
        <v>102467.22</v>
      </c>
    </row>
    <row r="52" spans="1:18" x14ac:dyDescent="0.2">
      <c r="A52" s="18"/>
      <c r="B52" s="20"/>
      <c r="C52" s="7" t="s">
        <v>18</v>
      </c>
      <c r="D52" s="8"/>
      <c r="E52" s="37"/>
      <c r="F52" s="38"/>
      <c r="G52" s="38">
        <v>58765.68</v>
      </c>
      <c r="H52" s="38"/>
      <c r="I52" s="38"/>
      <c r="J52" s="38"/>
      <c r="K52" s="38">
        <v>1234.1199999999999</v>
      </c>
      <c r="L52" s="38">
        <v>2010.14</v>
      </c>
      <c r="M52" s="38">
        <v>18476.97</v>
      </c>
      <c r="N52" s="38">
        <v>82.06</v>
      </c>
      <c r="O52" s="38">
        <v>25224.57</v>
      </c>
      <c r="P52" s="38">
        <v>419.29</v>
      </c>
      <c r="Q52" s="10">
        <v>106212.83</v>
      </c>
      <c r="R52" s="30">
        <v>106212.83</v>
      </c>
    </row>
    <row r="53" spans="1:18" x14ac:dyDescent="0.2">
      <c r="A53" s="18"/>
      <c r="B53" s="22" t="s">
        <v>20</v>
      </c>
      <c r="C53" s="23"/>
      <c r="D53" s="23"/>
      <c r="E53" s="39"/>
      <c r="F53" s="40"/>
      <c r="G53" s="40">
        <v>58765.68</v>
      </c>
      <c r="H53" s="40"/>
      <c r="I53" s="40"/>
      <c r="J53" s="40"/>
      <c r="K53" s="40">
        <v>1234.1199999999999</v>
      </c>
      <c r="L53" s="40">
        <v>2010.14</v>
      </c>
      <c r="M53" s="40">
        <v>18476.97</v>
      </c>
      <c r="N53" s="40">
        <v>82.06</v>
      </c>
      <c r="O53" s="40">
        <v>25224.57</v>
      </c>
      <c r="P53" s="40">
        <v>419.29</v>
      </c>
      <c r="Q53" s="24">
        <v>106212.83</v>
      </c>
      <c r="R53" s="31">
        <v>106212.83</v>
      </c>
    </row>
    <row r="54" spans="1:18" x14ac:dyDescent="0.2">
      <c r="A54" s="18"/>
      <c r="B54" s="19" t="s">
        <v>81</v>
      </c>
      <c r="C54" s="2" t="s">
        <v>49</v>
      </c>
      <c r="D54" s="4" t="s">
        <v>82</v>
      </c>
      <c r="E54" s="35"/>
      <c r="F54" s="36"/>
      <c r="G54" s="36"/>
      <c r="H54" s="36"/>
      <c r="I54" s="36"/>
      <c r="J54" s="36"/>
      <c r="K54" s="36"/>
      <c r="L54" s="36"/>
      <c r="M54" s="36"/>
      <c r="N54" s="36"/>
      <c r="O54" s="36">
        <v>484892</v>
      </c>
      <c r="P54" s="36"/>
      <c r="Q54" s="9">
        <v>484892</v>
      </c>
      <c r="R54" s="29">
        <v>484892</v>
      </c>
    </row>
    <row r="55" spans="1:18" x14ac:dyDescent="0.2">
      <c r="A55" s="18"/>
      <c r="B55" s="20"/>
      <c r="C55" s="7" t="s">
        <v>159</v>
      </c>
      <c r="D55" s="8"/>
      <c r="E55" s="37"/>
      <c r="F55" s="38"/>
      <c r="G55" s="38"/>
      <c r="H55" s="38"/>
      <c r="I55" s="38"/>
      <c r="J55" s="38"/>
      <c r="K55" s="38"/>
      <c r="L55" s="38"/>
      <c r="M55" s="38"/>
      <c r="N55" s="38"/>
      <c r="O55" s="38">
        <v>484892</v>
      </c>
      <c r="P55" s="38"/>
      <c r="Q55" s="10">
        <v>484892</v>
      </c>
      <c r="R55" s="30">
        <v>484892</v>
      </c>
    </row>
    <row r="56" spans="1:18" x14ac:dyDescent="0.2">
      <c r="A56" s="18"/>
      <c r="B56" s="22" t="s">
        <v>165</v>
      </c>
      <c r="C56" s="23"/>
      <c r="D56" s="23"/>
      <c r="E56" s="39"/>
      <c r="F56" s="40"/>
      <c r="G56" s="40"/>
      <c r="H56" s="40"/>
      <c r="I56" s="40"/>
      <c r="J56" s="40"/>
      <c r="K56" s="40"/>
      <c r="L56" s="40"/>
      <c r="M56" s="40"/>
      <c r="N56" s="40"/>
      <c r="O56" s="40">
        <v>484892</v>
      </c>
      <c r="P56" s="40"/>
      <c r="Q56" s="24">
        <v>484892</v>
      </c>
      <c r="R56" s="31">
        <v>484892</v>
      </c>
    </row>
    <row r="57" spans="1:18" x14ac:dyDescent="0.2">
      <c r="A57" s="18"/>
      <c r="B57" s="19" t="s">
        <v>35</v>
      </c>
      <c r="C57" s="2" t="s">
        <v>47</v>
      </c>
      <c r="D57" s="4" t="s">
        <v>35</v>
      </c>
      <c r="E57" s="35"/>
      <c r="F57" s="36"/>
      <c r="G57" s="36">
        <v>53776.86</v>
      </c>
      <c r="H57" s="36"/>
      <c r="I57" s="36"/>
      <c r="J57" s="36"/>
      <c r="K57" s="36">
        <v>1081.6299999999999</v>
      </c>
      <c r="L57" s="36">
        <v>2290.6499999999996</v>
      </c>
      <c r="M57" s="36">
        <v>10612.699999999999</v>
      </c>
      <c r="N57" s="36">
        <v>459.61</v>
      </c>
      <c r="O57" s="36">
        <v>40057.61</v>
      </c>
      <c r="P57" s="36">
        <v>152.73999999999998</v>
      </c>
      <c r="Q57" s="9">
        <v>108431.8</v>
      </c>
      <c r="R57" s="29">
        <v>108431.8</v>
      </c>
    </row>
    <row r="58" spans="1:18" x14ac:dyDescent="0.2">
      <c r="A58" s="18"/>
      <c r="B58" s="20"/>
      <c r="C58" s="7" t="s">
        <v>166</v>
      </c>
      <c r="D58" s="8"/>
      <c r="E58" s="37"/>
      <c r="F58" s="38"/>
      <c r="G58" s="38">
        <v>53776.86</v>
      </c>
      <c r="H58" s="38"/>
      <c r="I58" s="38"/>
      <c r="J58" s="38"/>
      <c r="K58" s="38">
        <v>1081.6299999999999</v>
      </c>
      <c r="L58" s="38">
        <v>2290.6499999999996</v>
      </c>
      <c r="M58" s="38">
        <v>10612.699999999999</v>
      </c>
      <c r="N58" s="38">
        <v>459.61</v>
      </c>
      <c r="O58" s="38">
        <v>40057.61</v>
      </c>
      <c r="P58" s="38">
        <v>152.73999999999998</v>
      </c>
      <c r="Q58" s="10">
        <v>108431.8</v>
      </c>
      <c r="R58" s="30">
        <v>108431.8</v>
      </c>
    </row>
    <row r="59" spans="1:18" x14ac:dyDescent="0.2">
      <c r="A59" s="18"/>
      <c r="B59" s="22" t="s">
        <v>145</v>
      </c>
      <c r="C59" s="23"/>
      <c r="D59" s="23"/>
      <c r="E59" s="39"/>
      <c r="F59" s="40"/>
      <c r="G59" s="40">
        <v>53776.86</v>
      </c>
      <c r="H59" s="40"/>
      <c r="I59" s="40"/>
      <c r="J59" s="40"/>
      <c r="K59" s="40">
        <v>1081.6299999999999</v>
      </c>
      <c r="L59" s="40">
        <v>2290.6499999999996</v>
      </c>
      <c r="M59" s="40">
        <v>10612.699999999999</v>
      </c>
      <c r="N59" s="40">
        <v>459.61</v>
      </c>
      <c r="O59" s="40">
        <v>40057.61</v>
      </c>
      <c r="P59" s="40">
        <v>152.73999999999998</v>
      </c>
      <c r="Q59" s="24">
        <v>108431.8</v>
      </c>
      <c r="R59" s="31">
        <v>108431.8</v>
      </c>
    </row>
    <row r="60" spans="1:18" x14ac:dyDescent="0.2">
      <c r="A60" s="18"/>
      <c r="B60" s="19" t="s">
        <v>201</v>
      </c>
      <c r="C60" s="2" t="s">
        <v>37</v>
      </c>
      <c r="D60" s="4" t="s">
        <v>38</v>
      </c>
      <c r="E60" s="35"/>
      <c r="F60" s="36"/>
      <c r="G60" s="36"/>
      <c r="H60" s="36"/>
      <c r="I60" s="36"/>
      <c r="J60" s="36"/>
      <c r="K60" s="36"/>
      <c r="L60" s="36"/>
      <c r="M60" s="36">
        <v>175</v>
      </c>
      <c r="N60" s="36"/>
      <c r="O60" s="36"/>
      <c r="P60" s="36"/>
      <c r="Q60" s="9">
        <v>175</v>
      </c>
      <c r="R60" s="29">
        <v>175</v>
      </c>
    </row>
    <row r="61" spans="1:18" x14ac:dyDescent="0.2">
      <c r="A61" s="18"/>
      <c r="B61" s="20"/>
      <c r="C61" s="7" t="s">
        <v>147</v>
      </c>
      <c r="D61" s="8"/>
      <c r="E61" s="37"/>
      <c r="F61" s="38"/>
      <c r="G61" s="38"/>
      <c r="H61" s="38"/>
      <c r="I61" s="38"/>
      <c r="J61" s="38"/>
      <c r="K61" s="38"/>
      <c r="L61" s="38"/>
      <c r="M61" s="38">
        <v>175</v>
      </c>
      <c r="N61" s="38"/>
      <c r="O61" s="38"/>
      <c r="P61" s="38"/>
      <c r="Q61" s="10">
        <v>175</v>
      </c>
      <c r="R61" s="30">
        <v>175</v>
      </c>
    </row>
    <row r="62" spans="1:18" x14ac:dyDescent="0.2">
      <c r="A62" s="18"/>
      <c r="B62" s="22" t="s">
        <v>203</v>
      </c>
      <c r="C62" s="23"/>
      <c r="D62" s="23"/>
      <c r="E62" s="39"/>
      <c r="F62" s="40"/>
      <c r="G62" s="40"/>
      <c r="H62" s="40"/>
      <c r="I62" s="40"/>
      <c r="J62" s="40"/>
      <c r="K62" s="40"/>
      <c r="L62" s="40"/>
      <c r="M62" s="40">
        <v>175</v>
      </c>
      <c r="N62" s="40"/>
      <c r="O62" s="40"/>
      <c r="P62" s="40"/>
      <c r="Q62" s="24">
        <v>175</v>
      </c>
      <c r="R62" s="31">
        <v>175</v>
      </c>
    </row>
    <row r="63" spans="1:18" x14ac:dyDescent="0.2">
      <c r="A63" s="18"/>
      <c r="B63" s="19" t="s">
        <v>200</v>
      </c>
      <c r="C63" s="2" t="s">
        <v>49</v>
      </c>
      <c r="D63" s="4" t="s">
        <v>229</v>
      </c>
      <c r="E63" s="35"/>
      <c r="F63" s="36"/>
      <c r="G63" s="36"/>
      <c r="H63" s="36"/>
      <c r="I63" s="36"/>
      <c r="J63" s="36"/>
      <c r="K63" s="36"/>
      <c r="L63" s="36"/>
      <c r="M63" s="36">
        <v>6162.64</v>
      </c>
      <c r="N63" s="36"/>
      <c r="O63" s="36">
        <v>6162.64</v>
      </c>
      <c r="P63" s="36"/>
      <c r="Q63" s="9">
        <v>12325.28</v>
      </c>
      <c r="R63" s="29">
        <v>12325.28</v>
      </c>
    </row>
    <row r="64" spans="1:18" x14ac:dyDescent="0.2">
      <c r="A64" s="18"/>
      <c r="B64" s="20"/>
      <c r="C64" s="7" t="s">
        <v>159</v>
      </c>
      <c r="D64" s="8"/>
      <c r="E64" s="37"/>
      <c r="F64" s="38"/>
      <c r="G64" s="38"/>
      <c r="H64" s="38"/>
      <c r="I64" s="38"/>
      <c r="J64" s="38"/>
      <c r="K64" s="38"/>
      <c r="L64" s="38"/>
      <c r="M64" s="38">
        <v>6162.64</v>
      </c>
      <c r="N64" s="38"/>
      <c r="O64" s="38">
        <v>6162.64</v>
      </c>
      <c r="P64" s="38"/>
      <c r="Q64" s="10">
        <v>12325.28</v>
      </c>
      <c r="R64" s="30">
        <v>12325.28</v>
      </c>
    </row>
    <row r="65" spans="1:18" x14ac:dyDescent="0.2">
      <c r="A65" s="18"/>
      <c r="B65" s="22" t="s">
        <v>204</v>
      </c>
      <c r="C65" s="23"/>
      <c r="D65" s="23"/>
      <c r="E65" s="39"/>
      <c r="F65" s="40"/>
      <c r="G65" s="40"/>
      <c r="H65" s="40"/>
      <c r="I65" s="40"/>
      <c r="J65" s="40"/>
      <c r="K65" s="40"/>
      <c r="L65" s="40"/>
      <c r="M65" s="40">
        <v>6162.64</v>
      </c>
      <c r="N65" s="40"/>
      <c r="O65" s="40">
        <v>6162.64</v>
      </c>
      <c r="P65" s="40"/>
      <c r="Q65" s="24">
        <v>12325.28</v>
      </c>
      <c r="R65" s="31">
        <v>12325.28</v>
      </c>
    </row>
    <row r="66" spans="1:18" x14ac:dyDescent="0.2">
      <c r="A66" s="18"/>
      <c r="B66" s="19" t="s">
        <v>125</v>
      </c>
      <c r="C66" s="2" t="s">
        <v>49</v>
      </c>
      <c r="D66" s="4" t="s">
        <v>96</v>
      </c>
      <c r="E66" s="35"/>
      <c r="F66" s="36"/>
      <c r="G66" s="36"/>
      <c r="H66" s="36"/>
      <c r="I66" s="36"/>
      <c r="J66" s="36"/>
      <c r="K66" s="36">
        <v>10089.379999999999</v>
      </c>
      <c r="L66" s="36"/>
      <c r="M66" s="36"/>
      <c r="N66" s="36"/>
      <c r="O66" s="36"/>
      <c r="P66" s="36"/>
      <c r="Q66" s="9">
        <v>10089.379999999999</v>
      </c>
      <c r="R66" s="29">
        <v>10089.379999999999</v>
      </c>
    </row>
    <row r="67" spans="1:18" x14ac:dyDescent="0.2">
      <c r="A67" s="18"/>
      <c r="B67" s="20"/>
      <c r="C67" s="7" t="s">
        <v>159</v>
      </c>
      <c r="D67" s="8"/>
      <c r="E67" s="37"/>
      <c r="F67" s="38"/>
      <c r="G67" s="38"/>
      <c r="H67" s="38"/>
      <c r="I67" s="38"/>
      <c r="J67" s="38"/>
      <c r="K67" s="38">
        <v>10089.379999999999</v>
      </c>
      <c r="L67" s="38"/>
      <c r="M67" s="38"/>
      <c r="N67" s="38"/>
      <c r="O67" s="38"/>
      <c r="P67" s="38"/>
      <c r="Q67" s="10">
        <v>10089.379999999999</v>
      </c>
      <c r="R67" s="30">
        <v>10089.379999999999</v>
      </c>
    </row>
    <row r="68" spans="1:18" x14ac:dyDescent="0.2">
      <c r="A68" s="18"/>
      <c r="B68" s="22" t="s">
        <v>173</v>
      </c>
      <c r="C68" s="23"/>
      <c r="D68" s="23"/>
      <c r="E68" s="39"/>
      <c r="F68" s="40"/>
      <c r="G68" s="40"/>
      <c r="H68" s="40"/>
      <c r="I68" s="40"/>
      <c r="J68" s="40"/>
      <c r="K68" s="40">
        <v>10089.379999999999</v>
      </c>
      <c r="L68" s="40"/>
      <c r="M68" s="40"/>
      <c r="N68" s="40"/>
      <c r="O68" s="40"/>
      <c r="P68" s="40"/>
      <c r="Q68" s="24">
        <v>10089.379999999999</v>
      </c>
      <c r="R68" s="31">
        <v>10089.379999999999</v>
      </c>
    </row>
    <row r="69" spans="1:18" x14ac:dyDescent="0.2">
      <c r="A69" s="18"/>
      <c r="B69" s="19" t="s">
        <v>139</v>
      </c>
      <c r="C69" s="2" t="s">
        <v>49</v>
      </c>
      <c r="D69" s="4" t="s">
        <v>207</v>
      </c>
      <c r="E69" s="35"/>
      <c r="F69" s="36"/>
      <c r="G69" s="36"/>
      <c r="H69" s="36"/>
      <c r="I69" s="36"/>
      <c r="J69" s="36"/>
      <c r="K69" s="36"/>
      <c r="L69" s="36">
        <v>6774.6</v>
      </c>
      <c r="M69" s="36"/>
      <c r="N69" s="36"/>
      <c r="O69" s="36">
        <v>18041.489999999998</v>
      </c>
      <c r="P69" s="36"/>
      <c r="Q69" s="9">
        <v>24816.089999999997</v>
      </c>
      <c r="R69" s="29">
        <v>24816.089999999997</v>
      </c>
    </row>
    <row r="70" spans="1:18" x14ac:dyDescent="0.2">
      <c r="A70" s="18"/>
      <c r="B70" s="20"/>
      <c r="C70" s="3"/>
      <c r="D70" s="6" t="s">
        <v>53</v>
      </c>
      <c r="E70" s="52"/>
      <c r="F70" s="53"/>
      <c r="G70" s="53"/>
      <c r="H70" s="53"/>
      <c r="I70" s="53"/>
      <c r="J70" s="53"/>
      <c r="K70" s="53"/>
      <c r="L70" s="53"/>
      <c r="M70" s="53"/>
      <c r="N70" s="53">
        <v>1011</v>
      </c>
      <c r="O70" s="53"/>
      <c r="P70" s="53"/>
      <c r="Q70" s="11">
        <v>1011</v>
      </c>
      <c r="R70" s="51">
        <v>1011</v>
      </c>
    </row>
    <row r="71" spans="1:18" x14ac:dyDescent="0.2">
      <c r="A71" s="18"/>
      <c r="B71" s="20"/>
      <c r="C71" s="7" t="s">
        <v>159</v>
      </c>
      <c r="D71" s="8"/>
      <c r="E71" s="37"/>
      <c r="F71" s="38"/>
      <c r="G71" s="38"/>
      <c r="H71" s="38"/>
      <c r="I71" s="38"/>
      <c r="J71" s="38"/>
      <c r="K71" s="38"/>
      <c r="L71" s="38">
        <v>6774.6</v>
      </c>
      <c r="M71" s="38"/>
      <c r="N71" s="38">
        <v>1011</v>
      </c>
      <c r="O71" s="38">
        <v>18041.489999999998</v>
      </c>
      <c r="P71" s="38"/>
      <c r="Q71" s="10">
        <v>25827.089999999997</v>
      </c>
      <c r="R71" s="30">
        <v>25827.089999999997</v>
      </c>
    </row>
    <row r="72" spans="1:18" x14ac:dyDescent="0.2">
      <c r="A72" s="18"/>
      <c r="B72" s="22" t="s">
        <v>175</v>
      </c>
      <c r="C72" s="23"/>
      <c r="D72" s="23"/>
      <c r="E72" s="39"/>
      <c r="F72" s="40"/>
      <c r="G72" s="40"/>
      <c r="H72" s="40"/>
      <c r="I72" s="40"/>
      <c r="J72" s="40"/>
      <c r="K72" s="40"/>
      <c r="L72" s="40">
        <v>6774.6</v>
      </c>
      <c r="M72" s="40"/>
      <c r="N72" s="40">
        <v>1011</v>
      </c>
      <c r="O72" s="40">
        <v>18041.489999999998</v>
      </c>
      <c r="P72" s="40"/>
      <c r="Q72" s="24">
        <v>25827.089999999997</v>
      </c>
      <c r="R72" s="31">
        <v>25827.089999999997</v>
      </c>
    </row>
    <row r="73" spans="1:18" x14ac:dyDescent="0.2">
      <c r="A73" s="18"/>
      <c r="B73" s="19" t="s">
        <v>97</v>
      </c>
      <c r="C73" s="2" t="s">
        <v>49</v>
      </c>
      <c r="D73" s="4" t="s">
        <v>217</v>
      </c>
      <c r="E73" s="35"/>
      <c r="F73" s="36"/>
      <c r="G73" s="36"/>
      <c r="H73" s="36"/>
      <c r="I73" s="36"/>
      <c r="J73" s="36"/>
      <c r="K73" s="36"/>
      <c r="L73" s="36"/>
      <c r="M73" s="36">
        <v>27271.06</v>
      </c>
      <c r="N73" s="36"/>
      <c r="O73" s="36"/>
      <c r="P73" s="36"/>
      <c r="Q73" s="9">
        <v>27271.06</v>
      </c>
      <c r="R73" s="29">
        <v>27271.06</v>
      </c>
    </row>
    <row r="74" spans="1:18" x14ac:dyDescent="0.2">
      <c r="A74" s="18"/>
      <c r="B74" s="20"/>
      <c r="C74" s="7" t="s">
        <v>159</v>
      </c>
      <c r="D74" s="8"/>
      <c r="E74" s="37"/>
      <c r="F74" s="38"/>
      <c r="G74" s="38"/>
      <c r="H74" s="38"/>
      <c r="I74" s="38"/>
      <c r="J74" s="38"/>
      <c r="K74" s="38"/>
      <c r="L74" s="38"/>
      <c r="M74" s="38">
        <v>27271.06</v>
      </c>
      <c r="N74" s="38"/>
      <c r="O74" s="38"/>
      <c r="P74" s="38"/>
      <c r="Q74" s="10">
        <v>27271.06</v>
      </c>
      <c r="R74" s="30">
        <v>27271.06</v>
      </c>
    </row>
    <row r="75" spans="1:18" x14ac:dyDescent="0.2">
      <c r="A75" s="18"/>
      <c r="B75" s="22" t="s">
        <v>176</v>
      </c>
      <c r="C75" s="23"/>
      <c r="D75" s="23"/>
      <c r="E75" s="39"/>
      <c r="F75" s="40"/>
      <c r="G75" s="40"/>
      <c r="H75" s="40"/>
      <c r="I75" s="40"/>
      <c r="J75" s="40"/>
      <c r="K75" s="40"/>
      <c r="L75" s="40"/>
      <c r="M75" s="40">
        <v>27271.06</v>
      </c>
      <c r="N75" s="40"/>
      <c r="O75" s="40"/>
      <c r="P75" s="40"/>
      <c r="Q75" s="24">
        <v>27271.06</v>
      </c>
      <c r="R75" s="31">
        <v>27271.06</v>
      </c>
    </row>
    <row r="76" spans="1:18" x14ac:dyDescent="0.2">
      <c r="A76" s="18"/>
      <c r="B76" s="19" t="s">
        <v>52</v>
      </c>
      <c r="C76" s="2" t="s">
        <v>49</v>
      </c>
      <c r="D76" s="4" t="s">
        <v>52</v>
      </c>
      <c r="E76" s="35"/>
      <c r="F76" s="36"/>
      <c r="G76" s="36"/>
      <c r="H76" s="36"/>
      <c r="I76" s="36"/>
      <c r="J76" s="36"/>
      <c r="K76" s="36"/>
      <c r="L76" s="36"/>
      <c r="M76" s="36">
        <v>5746.88</v>
      </c>
      <c r="N76" s="36"/>
      <c r="O76" s="36"/>
      <c r="P76" s="36">
        <v>20899.519999999997</v>
      </c>
      <c r="Q76" s="9">
        <v>26646.399999999998</v>
      </c>
      <c r="R76" s="29">
        <v>26646.399999999998</v>
      </c>
    </row>
    <row r="77" spans="1:18" x14ac:dyDescent="0.2">
      <c r="A77" s="18"/>
      <c r="B77" s="20"/>
      <c r="C77" s="7" t="s">
        <v>159</v>
      </c>
      <c r="D77" s="8"/>
      <c r="E77" s="37"/>
      <c r="F77" s="38"/>
      <c r="G77" s="38"/>
      <c r="H77" s="38"/>
      <c r="I77" s="38"/>
      <c r="J77" s="38"/>
      <c r="K77" s="38"/>
      <c r="L77" s="38"/>
      <c r="M77" s="38">
        <v>5746.88</v>
      </c>
      <c r="N77" s="38"/>
      <c r="O77" s="38"/>
      <c r="P77" s="38">
        <v>20899.519999999997</v>
      </c>
      <c r="Q77" s="10">
        <v>26646.399999999998</v>
      </c>
      <c r="R77" s="30">
        <v>26646.399999999998</v>
      </c>
    </row>
    <row r="78" spans="1:18" x14ac:dyDescent="0.2">
      <c r="A78" s="18"/>
      <c r="B78" s="22" t="s">
        <v>178</v>
      </c>
      <c r="C78" s="23"/>
      <c r="D78" s="23"/>
      <c r="E78" s="39"/>
      <c r="F78" s="40"/>
      <c r="G78" s="40"/>
      <c r="H78" s="40"/>
      <c r="I78" s="40"/>
      <c r="J78" s="40"/>
      <c r="K78" s="40"/>
      <c r="L78" s="40"/>
      <c r="M78" s="40">
        <v>5746.88</v>
      </c>
      <c r="N78" s="40"/>
      <c r="O78" s="40"/>
      <c r="P78" s="40">
        <v>20899.519999999997</v>
      </c>
      <c r="Q78" s="24">
        <v>26646.399999999998</v>
      </c>
      <c r="R78" s="31">
        <v>26646.399999999998</v>
      </c>
    </row>
    <row r="79" spans="1:18" x14ac:dyDescent="0.2">
      <c r="A79" s="135" t="s">
        <v>180</v>
      </c>
      <c r="B79" s="136"/>
      <c r="C79" s="136"/>
      <c r="D79" s="136"/>
      <c r="E79" s="138"/>
      <c r="F79" s="139"/>
      <c r="G79" s="139">
        <v>805014.54</v>
      </c>
      <c r="H79" s="139"/>
      <c r="I79" s="139"/>
      <c r="J79" s="139"/>
      <c r="K79" s="139">
        <v>16220.3</v>
      </c>
      <c r="L79" s="139">
        <v>33205.74</v>
      </c>
      <c r="M79" s="139">
        <v>171315.85000000003</v>
      </c>
      <c r="N79" s="139">
        <v>1552.67</v>
      </c>
      <c r="O79" s="139">
        <v>574378.31000000006</v>
      </c>
      <c r="P79" s="139">
        <v>21471.549999999996</v>
      </c>
      <c r="Q79" s="140">
        <v>1623158.96</v>
      </c>
      <c r="R79" s="152">
        <v>1623158.96</v>
      </c>
    </row>
    <row r="80" spans="1:18" x14ac:dyDescent="0.2">
      <c r="A80" s="4"/>
      <c r="B80" s="4"/>
      <c r="C80" s="4"/>
      <c r="D80" s="4"/>
      <c r="E80" s="35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9"/>
      <c r="R80" s="29"/>
    </row>
    <row r="81" spans="1:18" x14ac:dyDescent="0.2">
      <c r="A81" s="17" t="s">
        <v>54</v>
      </c>
      <c r="B81" s="19" t="s">
        <v>78</v>
      </c>
      <c r="C81" s="2" t="s">
        <v>37</v>
      </c>
      <c r="D81" s="4" t="s">
        <v>38</v>
      </c>
      <c r="E81" s="35"/>
      <c r="F81" s="36"/>
      <c r="G81" s="36"/>
      <c r="H81" s="36"/>
      <c r="I81" s="36"/>
      <c r="J81" s="36"/>
      <c r="K81" s="36"/>
      <c r="L81" s="36"/>
      <c r="M81" s="36">
        <v>1646.3999999999999</v>
      </c>
      <c r="N81" s="36"/>
      <c r="O81" s="36"/>
      <c r="P81" s="36"/>
      <c r="Q81" s="9">
        <v>1646.3999999999999</v>
      </c>
      <c r="R81" s="29">
        <v>1646.3999999999999</v>
      </c>
    </row>
    <row r="82" spans="1:18" x14ac:dyDescent="0.2">
      <c r="A82" s="18"/>
      <c r="B82" s="20"/>
      <c r="C82" s="7" t="s">
        <v>147</v>
      </c>
      <c r="D82" s="8"/>
      <c r="E82" s="37"/>
      <c r="F82" s="38"/>
      <c r="G82" s="38"/>
      <c r="H82" s="38"/>
      <c r="I82" s="38"/>
      <c r="J82" s="38"/>
      <c r="K82" s="38"/>
      <c r="L82" s="38"/>
      <c r="M82" s="38">
        <v>1646.3999999999999</v>
      </c>
      <c r="N82" s="38"/>
      <c r="O82" s="38"/>
      <c r="P82" s="38"/>
      <c r="Q82" s="10">
        <v>1646.3999999999999</v>
      </c>
      <c r="R82" s="30">
        <v>1646.3999999999999</v>
      </c>
    </row>
    <row r="83" spans="1:18" x14ac:dyDescent="0.2">
      <c r="A83" s="18"/>
      <c r="B83" s="22" t="s">
        <v>181</v>
      </c>
      <c r="C83" s="23"/>
      <c r="D83" s="23"/>
      <c r="E83" s="39"/>
      <c r="F83" s="40"/>
      <c r="G83" s="40"/>
      <c r="H83" s="40"/>
      <c r="I83" s="40"/>
      <c r="J83" s="40"/>
      <c r="K83" s="40"/>
      <c r="L83" s="40"/>
      <c r="M83" s="40">
        <v>1646.3999999999999</v>
      </c>
      <c r="N83" s="40"/>
      <c r="O83" s="40"/>
      <c r="P83" s="40"/>
      <c r="Q83" s="24">
        <v>1646.3999999999999</v>
      </c>
      <c r="R83" s="31">
        <v>1646.3999999999999</v>
      </c>
    </row>
    <row r="84" spans="1:18" x14ac:dyDescent="0.2">
      <c r="A84" s="18"/>
      <c r="B84" s="19" t="s">
        <v>39</v>
      </c>
      <c r="C84" s="2" t="s">
        <v>11</v>
      </c>
      <c r="D84" s="4" t="s">
        <v>12</v>
      </c>
      <c r="E84" s="35"/>
      <c r="F84" s="36"/>
      <c r="G84" s="36"/>
      <c r="H84" s="36">
        <v>372.85</v>
      </c>
      <c r="I84" s="36"/>
      <c r="J84" s="36"/>
      <c r="K84" s="36"/>
      <c r="L84" s="36"/>
      <c r="M84" s="36">
        <v>236.45</v>
      </c>
      <c r="N84" s="36"/>
      <c r="O84" s="36">
        <v>125.42000000000002</v>
      </c>
      <c r="P84" s="36">
        <v>195.29</v>
      </c>
      <c r="Q84" s="9">
        <v>930.01</v>
      </c>
      <c r="R84" s="29">
        <v>930.01</v>
      </c>
    </row>
    <row r="85" spans="1:18" x14ac:dyDescent="0.2">
      <c r="A85" s="18"/>
      <c r="B85" s="20"/>
      <c r="C85" s="7" t="s">
        <v>18</v>
      </c>
      <c r="D85" s="8"/>
      <c r="E85" s="37"/>
      <c r="F85" s="38"/>
      <c r="G85" s="38"/>
      <c r="H85" s="38">
        <v>372.85</v>
      </c>
      <c r="I85" s="38"/>
      <c r="J85" s="38"/>
      <c r="K85" s="38"/>
      <c r="L85" s="38"/>
      <c r="M85" s="38">
        <v>236.45</v>
      </c>
      <c r="N85" s="38"/>
      <c r="O85" s="38">
        <v>125.42000000000002</v>
      </c>
      <c r="P85" s="38">
        <v>195.29</v>
      </c>
      <c r="Q85" s="10">
        <v>930.01</v>
      </c>
      <c r="R85" s="30">
        <v>930.01</v>
      </c>
    </row>
    <row r="86" spans="1:18" x14ac:dyDescent="0.2">
      <c r="A86" s="18"/>
      <c r="B86" s="22" t="s">
        <v>150</v>
      </c>
      <c r="C86" s="23"/>
      <c r="D86" s="23"/>
      <c r="E86" s="39"/>
      <c r="F86" s="40"/>
      <c r="G86" s="40"/>
      <c r="H86" s="40">
        <v>372.85</v>
      </c>
      <c r="I86" s="40"/>
      <c r="J86" s="40"/>
      <c r="K86" s="40"/>
      <c r="L86" s="40"/>
      <c r="M86" s="40">
        <v>236.45</v>
      </c>
      <c r="N86" s="40"/>
      <c r="O86" s="40">
        <v>125.42000000000002</v>
      </c>
      <c r="P86" s="40">
        <v>195.29</v>
      </c>
      <c r="Q86" s="24">
        <v>930.01</v>
      </c>
      <c r="R86" s="31">
        <v>930.01</v>
      </c>
    </row>
    <row r="87" spans="1:18" x14ac:dyDescent="0.2">
      <c r="A87" s="18"/>
      <c r="B87" s="19" t="s">
        <v>55</v>
      </c>
      <c r="C87" s="2" t="s">
        <v>11</v>
      </c>
      <c r="D87" s="4" t="s">
        <v>12</v>
      </c>
      <c r="E87" s="35"/>
      <c r="F87" s="36"/>
      <c r="G87" s="36"/>
      <c r="H87" s="36"/>
      <c r="I87" s="36"/>
      <c r="J87" s="36"/>
      <c r="K87" s="36">
        <v>314</v>
      </c>
      <c r="L87" s="36"/>
      <c r="M87" s="36"/>
      <c r="N87" s="36"/>
      <c r="O87" s="36"/>
      <c r="P87" s="36"/>
      <c r="Q87" s="9">
        <v>314</v>
      </c>
      <c r="R87" s="29">
        <v>314</v>
      </c>
    </row>
    <row r="88" spans="1:18" x14ac:dyDescent="0.2">
      <c r="A88" s="18"/>
      <c r="B88" s="20"/>
      <c r="C88" s="7" t="s">
        <v>18</v>
      </c>
      <c r="D88" s="8"/>
      <c r="E88" s="37"/>
      <c r="F88" s="38"/>
      <c r="G88" s="38"/>
      <c r="H88" s="38"/>
      <c r="I88" s="38"/>
      <c r="J88" s="38"/>
      <c r="K88" s="38">
        <v>314</v>
      </c>
      <c r="L88" s="38"/>
      <c r="M88" s="38"/>
      <c r="N88" s="38"/>
      <c r="O88" s="38"/>
      <c r="P88" s="38"/>
      <c r="Q88" s="10">
        <v>314</v>
      </c>
      <c r="R88" s="30">
        <v>314</v>
      </c>
    </row>
    <row r="89" spans="1:18" x14ac:dyDescent="0.2">
      <c r="A89" s="18"/>
      <c r="B89" s="22" t="s">
        <v>185</v>
      </c>
      <c r="C89" s="23"/>
      <c r="D89" s="23"/>
      <c r="E89" s="39"/>
      <c r="F89" s="40"/>
      <c r="G89" s="40"/>
      <c r="H89" s="40"/>
      <c r="I89" s="40"/>
      <c r="J89" s="40"/>
      <c r="K89" s="40">
        <v>314</v>
      </c>
      <c r="L89" s="40"/>
      <c r="M89" s="40"/>
      <c r="N89" s="40"/>
      <c r="O89" s="40"/>
      <c r="P89" s="40"/>
      <c r="Q89" s="24">
        <v>314</v>
      </c>
      <c r="R89" s="31">
        <v>314</v>
      </c>
    </row>
    <row r="90" spans="1:18" x14ac:dyDescent="0.2">
      <c r="A90" s="18"/>
      <c r="B90" s="19" t="s">
        <v>43</v>
      </c>
      <c r="C90" s="2" t="s">
        <v>11</v>
      </c>
      <c r="D90" s="4" t="s">
        <v>12</v>
      </c>
      <c r="E90" s="35"/>
      <c r="F90" s="36"/>
      <c r="G90" s="36"/>
      <c r="H90" s="36">
        <v>176.4</v>
      </c>
      <c r="I90" s="36"/>
      <c r="J90" s="36"/>
      <c r="K90" s="36"/>
      <c r="L90" s="36"/>
      <c r="M90" s="36"/>
      <c r="N90" s="36"/>
      <c r="O90" s="36">
        <v>123.18</v>
      </c>
      <c r="P90" s="36"/>
      <c r="Q90" s="9">
        <v>299.58000000000004</v>
      </c>
      <c r="R90" s="29">
        <v>299.58000000000004</v>
      </c>
    </row>
    <row r="91" spans="1:18" x14ac:dyDescent="0.2">
      <c r="A91" s="18"/>
      <c r="B91" s="20"/>
      <c r="C91" s="7" t="s">
        <v>18</v>
      </c>
      <c r="D91" s="8"/>
      <c r="E91" s="37"/>
      <c r="F91" s="38"/>
      <c r="G91" s="38"/>
      <c r="H91" s="38">
        <v>176.4</v>
      </c>
      <c r="I91" s="38"/>
      <c r="J91" s="38"/>
      <c r="K91" s="38"/>
      <c r="L91" s="38"/>
      <c r="M91" s="38"/>
      <c r="N91" s="38"/>
      <c r="O91" s="38">
        <v>123.18</v>
      </c>
      <c r="P91" s="38"/>
      <c r="Q91" s="10">
        <v>299.58000000000004</v>
      </c>
      <c r="R91" s="30">
        <v>299.58000000000004</v>
      </c>
    </row>
    <row r="92" spans="1:18" x14ac:dyDescent="0.2">
      <c r="A92" s="18"/>
      <c r="B92" s="22" t="s">
        <v>156</v>
      </c>
      <c r="C92" s="23"/>
      <c r="D92" s="23"/>
      <c r="E92" s="39"/>
      <c r="F92" s="40"/>
      <c r="G92" s="40"/>
      <c r="H92" s="40">
        <v>176.4</v>
      </c>
      <c r="I92" s="40"/>
      <c r="J92" s="40"/>
      <c r="K92" s="40"/>
      <c r="L92" s="40"/>
      <c r="M92" s="40"/>
      <c r="N92" s="40"/>
      <c r="O92" s="40">
        <v>123.18</v>
      </c>
      <c r="P92" s="40"/>
      <c r="Q92" s="24">
        <v>299.58000000000004</v>
      </c>
      <c r="R92" s="31">
        <v>299.58000000000004</v>
      </c>
    </row>
    <row r="93" spans="1:18" x14ac:dyDescent="0.2">
      <c r="A93" s="135" t="s">
        <v>191</v>
      </c>
      <c r="B93" s="136"/>
      <c r="C93" s="136"/>
      <c r="D93" s="136"/>
      <c r="E93" s="138"/>
      <c r="F93" s="139"/>
      <c r="G93" s="139"/>
      <c r="H93" s="139">
        <v>549.25</v>
      </c>
      <c r="I93" s="139"/>
      <c r="J93" s="139"/>
      <c r="K93" s="139">
        <v>314</v>
      </c>
      <c r="L93" s="139"/>
      <c r="M93" s="139">
        <v>1882.85</v>
      </c>
      <c r="N93" s="139"/>
      <c r="O93" s="139">
        <v>248.60000000000002</v>
      </c>
      <c r="P93" s="139">
        <v>195.29</v>
      </c>
      <c r="Q93" s="140">
        <v>3189.99</v>
      </c>
      <c r="R93" s="152">
        <v>3189.99</v>
      </c>
    </row>
    <row r="94" spans="1:18" x14ac:dyDescent="0.2">
      <c r="A94" s="4"/>
      <c r="B94" s="4"/>
      <c r="C94" s="4"/>
      <c r="D94" s="4"/>
      <c r="E94" s="35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9"/>
      <c r="R94" s="29"/>
    </row>
    <row r="95" spans="1:18" x14ac:dyDescent="0.2">
      <c r="A95" s="17" t="s">
        <v>15</v>
      </c>
      <c r="B95" s="19" t="s">
        <v>56</v>
      </c>
      <c r="C95" s="2" t="s">
        <v>57</v>
      </c>
      <c r="D95" s="4" t="s">
        <v>58</v>
      </c>
      <c r="E95" s="35">
        <v>4.22</v>
      </c>
      <c r="F95" s="36">
        <v>176.29</v>
      </c>
      <c r="G95" s="36">
        <v>4712</v>
      </c>
      <c r="H95" s="36">
        <v>26.2</v>
      </c>
      <c r="I95" s="36">
        <v>5.0199999999999996</v>
      </c>
      <c r="J95" s="36">
        <v>38.65</v>
      </c>
      <c r="K95" s="36">
        <v>937.94</v>
      </c>
      <c r="L95" s="36">
        <v>196.04</v>
      </c>
      <c r="M95" s="36">
        <v>952.73</v>
      </c>
      <c r="N95" s="36">
        <v>1150.5500000000002</v>
      </c>
      <c r="O95" s="36">
        <v>4453.74</v>
      </c>
      <c r="P95" s="36">
        <v>137.94</v>
      </c>
      <c r="Q95" s="9">
        <v>12791.32</v>
      </c>
      <c r="R95" s="29">
        <v>12791.32</v>
      </c>
    </row>
    <row r="96" spans="1:18" x14ac:dyDescent="0.2">
      <c r="A96" s="18"/>
      <c r="B96" s="20"/>
      <c r="C96" s="7" t="s">
        <v>192</v>
      </c>
      <c r="D96" s="8"/>
      <c r="E96" s="37">
        <v>4.22</v>
      </c>
      <c r="F96" s="38">
        <v>176.29</v>
      </c>
      <c r="G96" s="38">
        <v>4712</v>
      </c>
      <c r="H96" s="38">
        <v>26.2</v>
      </c>
      <c r="I96" s="38">
        <v>5.0199999999999996</v>
      </c>
      <c r="J96" s="38">
        <v>38.65</v>
      </c>
      <c r="K96" s="38">
        <v>937.94</v>
      </c>
      <c r="L96" s="38">
        <v>196.04</v>
      </c>
      <c r="M96" s="38">
        <v>952.73</v>
      </c>
      <c r="N96" s="38">
        <v>1150.5500000000002</v>
      </c>
      <c r="O96" s="38">
        <v>4453.74</v>
      </c>
      <c r="P96" s="38">
        <v>137.94</v>
      </c>
      <c r="Q96" s="10">
        <v>12791.32</v>
      </c>
      <c r="R96" s="30">
        <v>12791.32</v>
      </c>
    </row>
    <row r="97" spans="1:18" x14ac:dyDescent="0.2">
      <c r="A97" s="18"/>
      <c r="B97" s="20"/>
      <c r="C97" s="2" t="s">
        <v>11</v>
      </c>
      <c r="D97" s="4" t="s">
        <v>12</v>
      </c>
      <c r="E97" s="35"/>
      <c r="F97" s="36"/>
      <c r="G97" s="36"/>
      <c r="H97" s="36"/>
      <c r="I97" s="36"/>
      <c r="J97" s="36"/>
      <c r="K97" s="36">
        <v>932.87</v>
      </c>
      <c r="L97" s="36">
        <v>1783.44</v>
      </c>
      <c r="M97" s="36"/>
      <c r="N97" s="36">
        <v>414.06</v>
      </c>
      <c r="O97" s="36"/>
      <c r="P97" s="36">
        <v>-66.56</v>
      </c>
      <c r="Q97" s="9">
        <v>3063.81</v>
      </c>
      <c r="R97" s="29">
        <v>3063.81</v>
      </c>
    </row>
    <row r="98" spans="1:18" x14ac:dyDescent="0.2">
      <c r="A98" s="18"/>
      <c r="B98" s="20"/>
      <c r="C98" s="3"/>
      <c r="D98" s="6" t="s">
        <v>63</v>
      </c>
      <c r="E98" s="52"/>
      <c r="F98" s="53"/>
      <c r="G98" s="53">
        <v>41541.760000000002</v>
      </c>
      <c r="H98" s="53"/>
      <c r="I98" s="53"/>
      <c r="J98" s="53"/>
      <c r="K98" s="53"/>
      <c r="L98" s="53"/>
      <c r="M98" s="53">
        <v>8513.23</v>
      </c>
      <c r="N98" s="53"/>
      <c r="O98" s="53">
        <v>15000.88</v>
      </c>
      <c r="P98" s="53"/>
      <c r="Q98" s="11">
        <v>65055.87</v>
      </c>
      <c r="R98" s="51">
        <v>65055.87</v>
      </c>
    </row>
    <row r="99" spans="1:18" x14ac:dyDescent="0.2">
      <c r="A99" s="18"/>
      <c r="B99" s="20"/>
      <c r="C99" s="7" t="s">
        <v>18</v>
      </c>
      <c r="D99" s="8"/>
      <c r="E99" s="37"/>
      <c r="F99" s="38"/>
      <c r="G99" s="38">
        <v>41541.760000000002</v>
      </c>
      <c r="H99" s="38"/>
      <c r="I99" s="38"/>
      <c r="J99" s="38"/>
      <c r="K99" s="38">
        <v>932.87</v>
      </c>
      <c r="L99" s="38">
        <v>1783.44</v>
      </c>
      <c r="M99" s="38">
        <v>8513.23</v>
      </c>
      <c r="N99" s="38">
        <v>414.06</v>
      </c>
      <c r="O99" s="38">
        <v>15000.88</v>
      </c>
      <c r="P99" s="38">
        <v>-66.56</v>
      </c>
      <c r="Q99" s="10">
        <v>68119.680000000008</v>
      </c>
      <c r="R99" s="30">
        <v>68119.680000000008</v>
      </c>
    </row>
    <row r="100" spans="1:18" x14ac:dyDescent="0.2">
      <c r="A100" s="18"/>
      <c r="B100" s="22" t="s">
        <v>193</v>
      </c>
      <c r="C100" s="23"/>
      <c r="D100" s="23"/>
      <c r="E100" s="39">
        <v>4.22</v>
      </c>
      <c r="F100" s="40">
        <v>176.29</v>
      </c>
      <c r="G100" s="40">
        <v>46253.760000000002</v>
      </c>
      <c r="H100" s="40">
        <v>26.2</v>
      </c>
      <c r="I100" s="40">
        <v>5.0199999999999996</v>
      </c>
      <c r="J100" s="40">
        <v>38.65</v>
      </c>
      <c r="K100" s="40">
        <v>1870.81</v>
      </c>
      <c r="L100" s="40">
        <v>1979.48</v>
      </c>
      <c r="M100" s="40">
        <v>9465.9599999999991</v>
      </c>
      <c r="N100" s="40">
        <v>1564.6100000000001</v>
      </c>
      <c r="O100" s="40">
        <v>19454.62</v>
      </c>
      <c r="P100" s="40">
        <v>71.38</v>
      </c>
      <c r="Q100" s="24">
        <v>80911</v>
      </c>
      <c r="R100" s="31">
        <v>80911</v>
      </c>
    </row>
    <row r="101" spans="1:18" x14ac:dyDescent="0.2">
      <c r="A101" s="18"/>
      <c r="B101" s="19" t="s">
        <v>14</v>
      </c>
      <c r="C101" s="2" t="s">
        <v>11</v>
      </c>
      <c r="D101" s="4" t="s">
        <v>64</v>
      </c>
      <c r="E101" s="35"/>
      <c r="F101" s="36"/>
      <c r="G101" s="36">
        <v>100898.29</v>
      </c>
      <c r="H101" s="36"/>
      <c r="I101" s="36"/>
      <c r="J101" s="36"/>
      <c r="K101" s="36">
        <v>24308.9</v>
      </c>
      <c r="L101" s="36"/>
      <c r="M101" s="36">
        <v>10203.41</v>
      </c>
      <c r="N101" s="36"/>
      <c r="O101" s="36">
        <v>42144.270000000004</v>
      </c>
      <c r="P101" s="36"/>
      <c r="Q101" s="9">
        <v>177554.87</v>
      </c>
      <c r="R101" s="29">
        <v>177554.87</v>
      </c>
    </row>
    <row r="102" spans="1:18" x14ac:dyDescent="0.2">
      <c r="A102" s="18"/>
      <c r="B102" s="20"/>
      <c r="C102" s="3"/>
      <c r="D102" s="6" t="s">
        <v>12</v>
      </c>
      <c r="E102" s="52">
        <v>2187.2600000000002</v>
      </c>
      <c r="F102" s="53">
        <v>8038.17</v>
      </c>
      <c r="G102" s="53">
        <v>799.66</v>
      </c>
      <c r="H102" s="53">
        <v>1716.5699999999997</v>
      </c>
      <c r="I102" s="53">
        <v>4263.6399999999994</v>
      </c>
      <c r="J102" s="53">
        <v>3340.7400000000002</v>
      </c>
      <c r="K102" s="53">
        <v>980.1099999999999</v>
      </c>
      <c r="L102" s="53">
        <v>7190.58</v>
      </c>
      <c r="M102" s="53">
        <v>7234.4</v>
      </c>
      <c r="N102" s="53">
        <v>712.27</v>
      </c>
      <c r="O102" s="53">
        <v>153.03</v>
      </c>
      <c r="P102" s="53">
        <v>1739.4499999999998</v>
      </c>
      <c r="Q102" s="11">
        <v>38355.879999999997</v>
      </c>
      <c r="R102" s="51">
        <v>38355.879999999997</v>
      </c>
    </row>
    <row r="103" spans="1:18" x14ac:dyDescent="0.2">
      <c r="A103" s="18"/>
      <c r="B103" s="20"/>
      <c r="C103" s="7" t="s">
        <v>18</v>
      </c>
      <c r="D103" s="8"/>
      <c r="E103" s="37">
        <v>2187.2600000000002</v>
      </c>
      <c r="F103" s="38">
        <v>8038.17</v>
      </c>
      <c r="G103" s="38">
        <v>101697.95</v>
      </c>
      <c r="H103" s="38">
        <v>1716.5699999999997</v>
      </c>
      <c r="I103" s="38">
        <v>4263.6399999999994</v>
      </c>
      <c r="J103" s="38">
        <v>3340.7400000000002</v>
      </c>
      <c r="K103" s="38">
        <v>25289.010000000002</v>
      </c>
      <c r="L103" s="38">
        <v>7190.58</v>
      </c>
      <c r="M103" s="38">
        <v>17437.809999999998</v>
      </c>
      <c r="N103" s="38">
        <v>712.27</v>
      </c>
      <c r="O103" s="38">
        <v>42297.3</v>
      </c>
      <c r="P103" s="38">
        <v>1739.4499999999998</v>
      </c>
      <c r="Q103" s="10">
        <v>215910.75</v>
      </c>
      <c r="R103" s="30">
        <v>215910.75</v>
      </c>
    </row>
    <row r="104" spans="1:18" x14ac:dyDescent="0.2">
      <c r="A104" s="18"/>
      <c r="B104" s="22" t="s">
        <v>20</v>
      </c>
      <c r="C104" s="23"/>
      <c r="D104" s="23"/>
      <c r="E104" s="39">
        <v>2187.2600000000002</v>
      </c>
      <c r="F104" s="40">
        <v>8038.17</v>
      </c>
      <c r="G104" s="40">
        <v>101697.95</v>
      </c>
      <c r="H104" s="40">
        <v>1716.5699999999997</v>
      </c>
      <c r="I104" s="40">
        <v>4263.6399999999994</v>
      </c>
      <c r="J104" s="40">
        <v>3340.7400000000002</v>
      </c>
      <c r="K104" s="40">
        <v>25289.010000000002</v>
      </c>
      <c r="L104" s="40">
        <v>7190.58</v>
      </c>
      <c r="M104" s="40">
        <v>17437.809999999998</v>
      </c>
      <c r="N104" s="40">
        <v>712.27</v>
      </c>
      <c r="O104" s="40">
        <v>42297.3</v>
      </c>
      <c r="P104" s="40">
        <v>1739.4499999999998</v>
      </c>
      <c r="Q104" s="24">
        <v>215910.75</v>
      </c>
      <c r="R104" s="31">
        <v>215910.75</v>
      </c>
    </row>
    <row r="105" spans="1:18" x14ac:dyDescent="0.2">
      <c r="A105" s="135" t="s">
        <v>22</v>
      </c>
      <c r="B105" s="136"/>
      <c r="C105" s="136"/>
      <c r="D105" s="136"/>
      <c r="E105" s="138">
        <v>2191.48</v>
      </c>
      <c r="F105" s="139">
        <v>8214.4600000000009</v>
      </c>
      <c r="G105" s="139">
        <v>147951.71</v>
      </c>
      <c r="H105" s="139">
        <v>1742.7699999999998</v>
      </c>
      <c r="I105" s="139">
        <v>4268.66</v>
      </c>
      <c r="J105" s="139">
        <v>3379.3900000000003</v>
      </c>
      <c r="K105" s="139">
        <v>27159.820000000003</v>
      </c>
      <c r="L105" s="139">
        <v>9170.06</v>
      </c>
      <c r="M105" s="139">
        <v>26903.769999999997</v>
      </c>
      <c r="N105" s="139">
        <v>2276.88</v>
      </c>
      <c r="O105" s="139">
        <v>61751.92</v>
      </c>
      <c r="P105" s="139">
        <v>1810.83</v>
      </c>
      <c r="Q105" s="140">
        <v>296821.75</v>
      </c>
      <c r="R105" s="152">
        <v>296821.75</v>
      </c>
    </row>
    <row r="106" spans="1:18" x14ac:dyDescent="0.2">
      <c r="A106" s="4"/>
      <c r="B106" s="4"/>
      <c r="C106" s="4"/>
      <c r="D106" s="4"/>
      <c r="E106" s="35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9"/>
      <c r="R106" s="29"/>
    </row>
    <row r="107" spans="1:18" ht="25.5" x14ac:dyDescent="0.2">
      <c r="A107" s="158" t="s">
        <v>66</v>
      </c>
      <c r="B107" s="19" t="s">
        <v>67</v>
      </c>
      <c r="C107" s="2" t="s">
        <v>68</v>
      </c>
      <c r="D107" s="4" t="s">
        <v>92</v>
      </c>
      <c r="E107" s="35"/>
      <c r="F107" s="36"/>
      <c r="G107" s="36"/>
      <c r="H107" s="36">
        <v>4399.29</v>
      </c>
      <c r="I107" s="36"/>
      <c r="J107" s="36"/>
      <c r="K107" s="36"/>
      <c r="L107" s="36"/>
      <c r="M107" s="36"/>
      <c r="N107" s="36"/>
      <c r="O107" s="36"/>
      <c r="P107" s="36">
        <v>13013.17</v>
      </c>
      <c r="Q107" s="9">
        <v>17412.46</v>
      </c>
      <c r="R107" s="29">
        <v>17412.46</v>
      </c>
    </row>
    <row r="108" spans="1:18" x14ac:dyDescent="0.2">
      <c r="A108" s="18"/>
      <c r="B108" s="20"/>
      <c r="C108" s="3"/>
      <c r="D108" s="6" t="s">
        <v>70</v>
      </c>
      <c r="E108" s="52">
        <v>388.9</v>
      </c>
      <c r="F108" s="53">
        <v>1033.67</v>
      </c>
      <c r="G108" s="53">
        <v>53385.75</v>
      </c>
      <c r="H108" s="53">
        <v>419.96</v>
      </c>
      <c r="I108" s="53">
        <v>404.04</v>
      </c>
      <c r="J108" s="53">
        <v>623.74</v>
      </c>
      <c r="K108" s="53">
        <v>9141.6299999999992</v>
      </c>
      <c r="L108" s="53">
        <v>1829.93</v>
      </c>
      <c r="M108" s="53">
        <v>9607.75</v>
      </c>
      <c r="N108" s="53">
        <v>212.15</v>
      </c>
      <c r="O108" s="53">
        <v>25270.57</v>
      </c>
      <c r="P108" s="53">
        <v>569.79999999999995</v>
      </c>
      <c r="Q108" s="11">
        <v>102887.89</v>
      </c>
      <c r="R108" s="51">
        <v>102887.89</v>
      </c>
    </row>
    <row r="109" spans="1:18" x14ac:dyDescent="0.2">
      <c r="A109" s="18"/>
      <c r="B109" s="20"/>
      <c r="C109" s="3"/>
      <c r="D109" s="6" t="s">
        <v>71</v>
      </c>
      <c r="E109" s="52">
        <v>7.9</v>
      </c>
      <c r="F109" s="53">
        <v>14.59</v>
      </c>
      <c r="G109" s="53">
        <v>1263.9000000000001</v>
      </c>
      <c r="H109" s="53">
        <v>5.36</v>
      </c>
      <c r="I109" s="53">
        <v>20.03</v>
      </c>
      <c r="J109" s="53">
        <v>11.979999999999997</v>
      </c>
      <c r="K109" s="53">
        <v>27.020000000000003</v>
      </c>
      <c r="L109" s="53">
        <v>239.39</v>
      </c>
      <c r="M109" s="53">
        <v>2202.0699999999997</v>
      </c>
      <c r="N109" s="53">
        <v>5.53</v>
      </c>
      <c r="O109" s="53">
        <v>463.11</v>
      </c>
      <c r="P109" s="53">
        <v>12.05</v>
      </c>
      <c r="Q109" s="11">
        <v>4272.93</v>
      </c>
      <c r="R109" s="51">
        <v>4272.93</v>
      </c>
    </row>
    <row r="110" spans="1:18" x14ac:dyDescent="0.2">
      <c r="A110" s="18"/>
      <c r="B110" s="20"/>
      <c r="C110" s="3"/>
      <c r="D110" s="6" t="s">
        <v>89</v>
      </c>
      <c r="E110" s="52"/>
      <c r="F110" s="53"/>
      <c r="G110" s="53">
        <v>7392.74</v>
      </c>
      <c r="H110" s="53">
        <v>16.53</v>
      </c>
      <c r="I110" s="53">
        <v>23.47</v>
      </c>
      <c r="J110" s="53">
        <v>36.540000000000006</v>
      </c>
      <c r="K110" s="53">
        <v>337.09000000000003</v>
      </c>
      <c r="L110" s="53">
        <v>112.69</v>
      </c>
      <c r="M110" s="53">
        <v>282.27</v>
      </c>
      <c r="N110" s="53">
        <v>11.85</v>
      </c>
      <c r="O110" s="53">
        <v>609.65</v>
      </c>
      <c r="P110" s="53">
        <v>33.370000000000005</v>
      </c>
      <c r="Q110" s="11">
        <v>8856.2000000000007</v>
      </c>
      <c r="R110" s="51">
        <v>8856.2000000000007</v>
      </c>
    </row>
    <row r="111" spans="1:18" x14ac:dyDescent="0.2">
      <c r="A111" s="18"/>
      <c r="B111" s="20"/>
      <c r="C111" s="3"/>
      <c r="D111" s="6" t="s">
        <v>72</v>
      </c>
      <c r="E111" s="52">
        <v>2562.58</v>
      </c>
      <c r="F111" s="53">
        <v>6055.37</v>
      </c>
      <c r="G111" s="53">
        <v>2238.31</v>
      </c>
      <c r="H111" s="53">
        <v>2995.26</v>
      </c>
      <c r="I111" s="53">
        <v>7821.17</v>
      </c>
      <c r="J111" s="53">
        <v>6086</v>
      </c>
      <c r="K111" s="53">
        <v>3970.41</v>
      </c>
      <c r="L111" s="53">
        <v>2472.13</v>
      </c>
      <c r="M111" s="53">
        <v>1332.6399999999999</v>
      </c>
      <c r="N111" s="53">
        <v>1459.79</v>
      </c>
      <c r="O111" s="53">
        <v>595.49</v>
      </c>
      <c r="P111" s="53">
        <v>461.68</v>
      </c>
      <c r="Q111" s="11">
        <v>38050.83</v>
      </c>
      <c r="R111" s="51">
        <v>38050.83</v>
      </c>
    </row>
    <row r="112" spans="1:18" x14ac:dyDescent="0.2">
      <c r="A112" s="18"/>
      <c r="B112" s="20"/>
      <c r="C112" s="7" t="s">
        <v>194</v>
      </c>
      <c r="D112" s="8"/>
      <c r="E112" s="37">
        <v>2959.38</v>
      </c>
      <c r="F112" s="38">
        <v>7103.63</v>
      </c>
      <c r="G112" s="38">
        <v>64280.7</v>
      </c>
      <c r="H112" s="38">
        <v>7836.4</v>
      </c>
      <c r="I112" s="38">
        <v>8268.7100000000009</v>
      </c>
      <c r="J112" s="38">
        <v>6758.26</v>
      </c>
      <c r="K112" s="38">
        <v>13476.15</v>
      </c>
      <c r="L112" s="38">
        <v>4654.1400000000003</v>
      </c>
      <c r="M112" s="38">
        <v>13424.73</v>
      </c>
      <c r="N112" s="38">
        <v>1689.32</v>
      </c>
      <c r="O112" s="38">
        <v>26938.820000000003</v>
      </c>
      <c r="P112" s="38">
        <v>14090.07</v>
      </c>
      <c r="Q112" s="10">
        <v>171480.31</v>
      </c>
      <c r="R112" s="30">
        <v>171480.31</v>
      </c>
    </row>
    <row r="113" spans="1:18" x14ac:dyDescent="0.2">
      <c r="A113" s="18"/>
      <c r="B113" s="22" t="s">
        <v>195</v>
      </c>
      <c r="C113" s="23"/>
      <c r="D113" s="23"/>
      <c r="E113" s="39">
        <v>2959.38</v>
      </c>
      <c r="F113" s="40">
        <v>7103.63</v>
      </c>
      <c r="G113" s="40">
        <v>64280.7</v>
      </c>
      <c r="H113" s="40">
        <v>7836.4</v>
      </c>
      <c r="I113" s="40">
        <v>8268.7100000000009</v>
      </c>
      <c r="J113" s="40">
        <v>6758.26</v>
      </c>
      <c r="K113" s="40">
        <v>13476.15</v>
      </c>
      <c r="L113" s="40">
        <v>4654.1400000000003</v>
      </c>
      <c r="M113" s="40">
        <v>13424.73</v>
      </c>
      <c r="N113" s="40">
        <v>1689.32</v>
      </c>
      <c r="O113" s="40">
        <v>26938.820000000003</v>
      </c>
      <c r="P113" s="40">
        <v>14090.07</v>
      </c>
      <c r="Q113" s="24">
        <v>171480.31</v>
      </c>
      <c r="R113" s="31">
        <v>171480.31</v>
      </c>
    </row>
    <row r="114" spans="1:18" x14ac:dyDescent="0.2">
      <c r="A114" s="135" t="s">
        <v>196</v>
      </c>
      <c r="B114" s="136"/>
      <c r="C114" s="136"/>
      <c r="D114" s="136"/>
      <c r="E114" s="138">
        <v>2959.38</v>
      </c>
      <c r="F114" s="139">
        <v>7103.63</v>
      </c>
      <c r="G114" s="139">
        <v>64280.7</v>
      </c>
      <c r="H114" s="139">
        <v>7836.4</v>
      </c>
      <c r="I114" s="139">
        <v>8268.7100000000009</v>
      </c>
      <c r="J114" s="139">
        <v>6758.26</v>
      </c>
      <c r="K114" s="139">
        <v>13476.15</v>
      </c>
      <c r="L114" s="139">
        <v>4654.1400000000003</v>
      </c>
      <c r="M114" s="139">
        <v>13424.73</v>
      </c>
      <c r="N114" s="139">
        <v>1689.32</v>
      </c>
      <c r="O114" s="139">
        <v>26938.820000000003</v>
      </c>
      <c r="P114" s="139">
        <v>14090.07</v>
      </c>
      <c r="Q114" s="140">
        <v>171480.31</v>
      </c>
      <c r="R114" s="152">
        <v>171480.31</v>
      </c>
    </row>
    <row r="115" spans="1:18" ht="13.5" thickBot="1" x14ac:dyDescent="0.25">
      <c r="A115" s="4"/>
      <c r="B115" s="4"/>
      <c r="C115" s="4"/>
      <c r="D115" s="4"/>
      <c r="E115" s="35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9"/>
      <c r="R115" s="29"/>
    </row>
    <row r="116" spans="1:18" ht="13.5" thickBot="1" x14ac:dyDescent="0.25">
      <c r="A116" s="142" t="s">
        <v>17</v>
      </c>
      <c r="B116" s="143"/>
      <c r="C116" s="143"/>
      <c r="D116" s="143"/>
      <c r="E116" s="144">
        <v>9814.65</v>
      </c>
      <c r="F116" s="145">
        <v>47149.57</v>
      </c>
      <c r="G116" s="145">
        <v>1041577.7400000002</v>
      </c>
      <c r="H116" s="145">
        <v>15916.32</v>
      </c>
      <c r="I116" s="145">
        <v>22330.27</v>
      </c>
      <c r="J116" s="145">
        <v>21273.189999999995</v>
      </c>
      <c r="K116" s="145">
        <v>188250.78999999998</v>
      </c>
      <c r="L116" s="145">
        <v>57509.330000000009</v>
      </c>
      <c r="M116" s="145">
        <v>209746.03000000006</v>
      </c>
      <c r="N116" s="145">
        <v>201553.58999999997</v>
      </c>
      <c r="O116" s="145">
        <v>486327.45</v>
      </c>
      <c r="P116" s="145">
        <v>25167.159999999993</v>
      </c>
      <c r="Q116" s="146">
        <v>2326616.0900000008</v>
      </c>
      <c r="R116" s="153">
        <v>2326616.0900000008</v>
      </c>
    </row>
    <row r="120" spans="1:18" ht="13.5" thickBot="1" x14ac:dyDescent="0.25"/>
    <row r="121" spans="1:18" x14ac:dyDescent="0.2">
      <c r="Q121" s="47" t="s">
        <v>26</v>
      </c>
      <c r="R121" s="48">
        <v>0</v>
      </c>
    </row>
    <row r="122" spans="1:18" x14ac:dyDescent="0.2">
      <c r="Q122" s="45" t="s">
        <v>27</v>
      </c>
      <c r="R122" s="46">
        <v>0</v>
      </c>
    </row>
    <row r="123" spans="1:18" x14ac:dyDescent="0.2">
      <c r="Q123" s="45" t="s">
        <v>28</v>
      </c>
      <c r="R123" s="46">
        <v>113337.34</v>
      </c>
    </row>
    <row r="124" spans="1:18" ht="13.5" thickBot="1" x14ac:dyDescent="0.25">
      <c r="Q124" s="45" t="s">
        <v>29</v>
      </c>
      <c r="R124" s="46">
        <v>2213278.75</v>
      </c>
    </row>
    <row r="125" spans="1:18" ht="13.5" thickBot="1" x14ac:dyDescent="0.25">
      <c r="Q125" s="49" t="s">
        <v>30</v>
      </c>
      <c r="R125" s="50">
        <v>2326616.09</v>
      </c>
    </row>
  </sheetData>
  <pageMargins left="0.7" right="0.7" top="0.75" bottom="0.75" header="0.3" footer="0.3"/>
  <pageSetup scale="4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7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A13" sqref="A13"/>
    </sheetView>
  </sheetViews>
  <sheetFormatPr defaultRowHeight="12.75" x14ac:dyDescent="0.2"/>
  <cols>
    <col min="1" max="1" width="17" customWidth="1"/>
    <col min="2" max="2" width="31.140625" style="128" customWidth="1"/>
    <col min="3" max="3" width="22.42578125" style="128" customWidth="1"/>
    <col min="4" max="4" width="24.7109375" style="128" customWidth="1"/>
    <col min="5" max="11" width="8.5703125" bestFit="1" customWidth="1"/>
    <col min="12" max="12" width="11.28515625" bestFit="1" customWidth="1"/>
    <col min="13" max="15" width="9.5703125" bestFit="1" customWidth="1"/>
    <col min="16" max="16" width="10.28515625" bestFit="1" customWidth="1"/>
    <col min="17" max="17" width="14.5703125" bestFit="1" customWidth="1"/>
    <col min="18" max="18" width="14.42578125" bestFit="1" customWidth="1"/>
    <col min="19" max="19" width="13.42578125" bestFit="1" customWidth="1"/>
  </cols>
  <sheetData>
    <row r="1" spans="1:19" x14ac:dyDescent="0.2">
      <c r="A1" s="1" t="s">
        <v>322</v>
      </c>
      <c r="B1" s="162" t="s">
        <v>321</v>
      </c>
      <c r="C1" s="162"/>
      <c r="D1" s="16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25.5" x14ac:dyDescent="0.2">
      <c r="A2" t="s">
        <v>341</v>
      </c>
      <c r="B2" s="128" t="s">
        <v>340</v>
      </c>
    </row>
    <row r="4" spans="1:19" x14ac:dyDescent="0.2">
      <c r="A4" s="108"/>
    </row>
    <row r="5" spans="1:19" x14ac:dyDescent="0.2">
      <c r="A5" s="134" t="s">
        <v>31</v>
      </c>
      <c r="B5" s="163"/>
      <c r="C5" s="163"/>
      <c r="D5" s="163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08"/>
    </row>
    <row r="6" spans="1:19" x14ac:dyDescent="0.2">
      <c r="A6" s="134"/>
      <c r="B6" s="163"/>
      <c r="C6" s="163"/>
      <c r="D6" s="163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08"/>
    </row>
    <row r="7" spans="1:19" x14ac:dyDescent="0.2">
      <c r="A7" s="12" t="s">
        <v>2</v>
      </c>
      <c r="B7" s="164" t="s">
        <v>3</v>
      </c>
      <c r="C7" s="164" t="s">
        <v>4</v>
      </c>
      <c r="D7" s="164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</row>
    <row r="8" spans="1:19" x14ac:dyDescent="0.2">
      <c r="A8" s="17" t="s">
        <v>129</v>
      </c>
      <c r="B8" s="165" t="s">
        <v>130</v>
      </c>
      <c r="C8" s="166" t="s">
        <v>131</v>
      </c>
      <c r="D8" s="167" t="s">
        <v>130</v>
      </c>
      <c r="E8" s="35"/>
      <c r="F8" s="36"/>
      <c r="G8" s="36"/>
      <c r="H8" s="36"/>
      <c r="I8" s="36"/>
      <c r="J8" s="36"/>
      <c r="K8" s="36"/>
      <c r="L8" s="36"/>
      <c r="M8" s="36"/>
      <c r="N8" s="36"/>
      <c r="O8" s="36">
        <v>-18040.740000000002</v>
      </c>
      <c r="P8" s="36"/>
      <c r="Q8" s="9">
        <v>-18040.740000000002</v>
      </c>
      <c r="R8" s="29">
        <v>-18040.740000000002</v>
      </c>
    </row>
    <row r="9" spans="1:19" ht="25.5" x14ac:dyDescent="0.2">
      <c r="A9" s="18"/>
      <c r="B9" s="168"/>
      <c r="C9" s="169" t="s">
        <v>142</v>
      </c>
      <c r="D9" s="170"/>
      <c r="E9" s="37"/>
      <c r="F9" s="38"/>
      <c r="G9" s="38"/>
      <c r="H9" s="38"/>
      <c r="I9" s="38"/>
      <c r="J9" s="38"/>
      <c r="K9" s="38"/>
      <c r="L9" s="38"/>
      <c r="M9" s="38"/>
      <c r="N9" s="38"/>
      <c r="O9" s="38">
        <v>-18040.740000000002</v>
      </c>
      <c r="P9" s="38"/>
      <c r="Q9" s="10">
        <v>-18040.740000000002</v>
      </c>
      <c r="R9" s="30">
        <v>-18040.740000000002</v>
      </c>
    </row>
    <row r="10" spans="1:19" x14ac:dyDescent="0.2">
      <c r="A10" s="18"/>
      <c r="B10" s="171" t="s">
        <v>143</v>
      </c>
      <c r="C10" s="172"/>
      <c r="D10" s="172"/>
      <c r="E10" s="39"/>
      <c r="F10" s="40"/>
      <c r="G10" s="40"/>
      <c r="H10" s="40"/>
      <c r="I10" s="40"/>
      <c r="J10" s="40"/>
      <c r="K10" s="40"/>
      <c r="L10" s="40"/>
      <c r="M10" s="40"/>
      <c r="N10" s="40"/>
      <c r="O10" s="40">
        <v>-18040.740000000002</v>
      </c>
      <c r="P10" s="40"/>
      <c r="Q10" s="24">
        <v>-18040.740000000002</v>
      </c>
      <c r="R10" s="31">
        <v>-18040.740000000002</v>
      </c>
    </row>
    <row r="11" spans="1:19" x14ac:dyDescent="0.2">
      <c r="A11" s="135" t="s">
        <v>144</v>
      </c>
      <c r="B11" s="173"/>
      <c r="C11" s="173"/>
      <c r="D11" s="173"/>
      <c r="E11" s="138"/>
      <c r="F11" s="139"/>
      <c r="G11" s="139"/>
      <c r="H11" s="139"/>
      <c r="I11" s="139"/>
      <c r="J11" s="139"/>
      <c r="K11" s="139"/>
      <c r="L11" s="139"/>
      <c r="M11" s="139"/>
      <c r="N11" s="139"/>
      <c r="O11" s="139">
        <v>-18040.740000000002</v>
      </c>
      <c r="P11" s="139"/>
      <c r="Q11" s="140">
        <v>-18040.740000000002</v>
      </c>
      <c r="R11" s="152">
        <v>-18040.740000000002</v>
      </c>
    </row>
    <row r="12" spans="1:19" x14ac:dyDescent="0.2">
      <c r="A12" s="4"/>
      <c r="B12" s="167"/>
      <c r="C12" s="167"/>
      <c r="D12" s="167"/>
      <c r="E12" s="35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9"/>
      <c r="R12" s="29"/>
    </row>
    <row r="13" spans="1:19" ht="25.5" x14ac:dyDescent="0.2">
      <c r="A13" s="158" t="s">
        <v>9</v>
      </c>
      <c r="B13" s="165" t="s">
        <v>34</v>
      </c>
      <c r="C13" s="166" t="s">
        <v>35</v>
      </c>
      <c r="D13" s="167" t="s">
        <v>34</v>
      </c>
      <c r="E13" s="35">
        <v>-4.12</v>
      </c>
      <c r="F13" s="36">
        <v>0.15</v>
      </c>
      <c r="G13" s="36">
        <v>29.75</v>
      </c>
      <c r="H13" s="36"/>
      <c r="I13" s="36">
        <v>0.06</v>
      </c>
      <c r="J13" s="36">
        <v>-2.5299999999999998</v>
      </c>
      <c r="K13" s="36">
        <v>-1.92</v>
      </c>
      <c r="L13" s="36">
        <v>0.2</v>
      </c>
      <c r="M13" s="36">
        <v>2.3199999999999998</v>
      </c>
      <c r="N13" s="36">
        <v>-0.01</v>
      </c>
      <c r="O13" s="36">
        <v>0.11</v>
      </c>
      <c r="P13" s="36">
        <v>0.09</v>
      </c>
      <c r="Q13" s="9">
        <v>24.099999999999998</v>
      </c>
      <c r="R13" s="29">
        <v>24.099999999999998</v>
      </c>
    </row>
    <row r="14" spans="1:19" x14ac:dyDescent="0.2">
      <c r="A14" s="18"/>
      <c r="B14" s="168"/>
      <c r="C14" s="169" t="s">
        <v>145</v>
      </c>
      <c r="D14" s="170"/>
      <c r="E14" s="37">
        <v>-4.12</v>
      </c>
      <c r="F14" s="38">
        <v>0.15</v>
      </c>
      <c r="G14" s="38">
        <v>29.75</v>
      </c>
      <c r="H14" s="38"/>
      <c r="I14" s="38">
        <v>0.06</v>
      </c>
      <c r="J14" s="38">
        <v>-2.5299999999999998</v>
      </c>
      <c r="K14" s="38">
        <v>-1.92</v>
      </c>
      <c r="L14" s="38">
        <v>0.2</v>
      </c>
      <c r="M14" s="38">
        <v>2.3199999999999998</v>
      </c>
      <c r="N14" s="38">
        <v>-0.01</v>
      </c>
      <c r="O14" s="38">
        <v>0.11</v>
      </c>
      <c r="P14" s="38">
        <v>0.09</v>
      </c>
      <c r="Q14" s="10">
        <v>24.099999999999998</v>
      </c>
      <c r="R14" s="30">
        <v>24.099999999999998</v>
      </c>
    </row>
    <row r="15" spans="1:19" x14ac:dyDescent="0.2">
      <c r="A15" s="18"/>
      <c r="B15" s="171" t="s">
        <v>146</v>
      </c>
      <c r="C15" s="172"/>
      <c r="D15" s="172"/>
      <c r="E15" s="39">
        <v>-4.12</v>
      </c>
      <c r="F15" s="40">
        <v>0.15</v>
      </c>
      <c r="G15" s="40">
        <v>29.75</v>
      </c>
      <c r="H15" s="40"/>
      <c r="I15" s="40">
        <v>0.06</v>
      </c>
      <c r="J15" s="40">
        <v>-2.5299999999999998</v>
      </c>
      <c r="K15" s="40">
        <v>-1.92</v>
      </c>
      <c r="L15" s="40">
        <v>0.2</v>
      </c>
      <c r="M15" s="40">
        <v>2.3199999999999998</v>
      </c>
      <c r="N15" s="40">
        <v>-0.01</v>
      </c>
      <c r="O15" s="40">
        <v>0.11</v>
      </c>
      <c r="P15" s="40">
        <v>0.09</v>
      </c>
      <c r="Q15" s="24">
        <v>24.099999999999998</v>
      </c>
      <c r="R15" s="31">
        <v>24.099999999999998</v>
      </c>
    </row>
    <row r="16" spans="1:19" x14ac:dyDescent="0.2">
      <c r="A16" s="18"/>
      <c r="B16" s="165" t="s">
        <v>39</v>
      </c>
      <c r="C16" s="166" t="s">
        <v>11</v>
      </c>
      <c r="D16" s="167" t="s">
        <v>12</v>
      </c>
      <c r="E16" s="35">
        <v>3980.02</v>
      </c>
      <c r="F16" s="36">
        <v>2728.14</v>
      </c>
      <c r="G16" s="36">
        <v>502.28999999999996</v>
      </c>
      <c r="H16" s="36">
        <v>1062.3700000000001</v>
      </c>
      <c r="I16" s="36">
        <v>1694.38</v>
      </c>
      <c r="J16" s="36">
        <v>1689.22</v>
      </c>
      <c r="K16" s="36">
        <v>5793.8499999999985</v>
      </c>
      <c r="L16" s="36">
        <v>1939.02</v>
      </c>
      <c r="M16" s="36">
        <v>2494.9800000000005</v>
      </c>
      <c r="N16" s="36">
        <v>1467.7100000000003</v>
      </c>
      <c r="O16" s="36">
        <v>943.41</v>
      </c>
      <c r="P16" s="36">
        <v>1679.1599999999999</v>
      </c>
      <c r="Q16" s="9">
        <v>25974.549999999996</v>
      </c>
      <c r="R16" s="29">
        <v>25974.549999999996</v>
      </c>
    </row>
    <row r="17" spans="1:18" x14ac:dyDescent="0.2">
      <c r="A17" s="18"/>
      <c r="B17" s="168"/>
      <c r="C17" s="169" t="s">
        <v>18</v>
      </c>
      <c r="D17" s="170"/>
      <c r="E17" s="37">
        <v>3980.02</v>
      </c>
      <c r="F17" s="38">
        <v>2728.14</v>
      </c>
      <c r="G17" s="38">
        <v>502.28999999999996</v>
      </c>
      <c r="H17" s="38">
        <v>1062.3700000000001</v>
      </c>
      <c r="I17" s="38">
        <v>1694.38</v>
      </c>
      <c r="J17" s="38">
        <v>1689.22</v>
      </c>
      <c r="K17" s="38">
        <v>5793.8499999999985</v>
      </c>
      <c r="L17" s="38">
        <v>1939.02</v>
      </c>
      <c r="M17" s="38">
        <v>2494.9800000000005</v>
      </c>
      <c r="N17" s="38">
        <v>1467.7100000000003</v>
      </c>
      <c r="O17" s="38">
        <v>943.41</v>
      </c>
      <c r="P17" s="38">
        <v>1679.1599999999999</v>
      </c>
      <c r="Q17" s="10">
        <v>25974.549999999996</v>
      </c>
      <c r="R17" s="30">
        <v>25974.549999999996</v>
      </c>
    </row>
    <row r="18" spans="1:18" x14ac:dyDescent="0.2">
      <c r="A18" s="18"/>
      <c r="B18" s="171" t="s">
        <v>150</v>
      </c>
      <c r="C18" s="172"/>
      <c r="D18" s="172"/>
      <c r="E18" s="39">
        <v>3980.02</v>
      </c>
      <c r="F18" s="40">
        <v>2728.14</v>
      </c>
      <c r="G18" s="40">
        <v>502.28999999999996</v>
      </c>
      <c r="H18" s="40">
        <v>1062.3700000000001</v>
      </c>
      <c r="I18" s="40">
        <v>1694.38</v>
      </c>
      <c r="J18" s="40">
        <v>1689.22</v>
      </c>
      <c r="K18" s="40">
        <v>5793.8499999999985</v>
      </c>
      <c r="L18" s="40">
        <v>1939.02</v>
      </c>
      <c r="M18" s="40">
        <v>2494.9800000000005</v>
      </c>
      <c r="N18" s="40">
        <v>1467.7100000000003</v>
      </c>
      <c r="O18" s="40">
        <v>943.41</v>
      </c>
      <c r="P18" s="40">
        <v>1679.1599999999999</v>
      </c>
      <c r="Q18" s="24">
        <v>25974.549999999996</v>
      </c>
      <c r="R18" s="31">
        <v>25974.549999999996</v>
      </c>
    </row>
    <row r="19" spans="1:18" ht="25.5" x14ac:dyDescent="0.2">
      <c r="A19" s="18"/>
      <c r="B19" s="165" t="s">
        <v>41</v>
      </c>
      <c r="C19" s="166" t="s">
        <v>37</v>
      </c>
      <c r="D19" s="167" t="s">
        <v>38</v>
      </c>
      <c r="E19" s="35">
        <v>14882.68</v>
      </c>
      <c r="F19" s="36">
        <v>9139</v>
      </c>
      <c r="G19" s="36"/>
      <c r="H19" s="36">
        <v>16894</v>
      </c>
      <c r="I19" s="36"/>
      <c r="J19" s="36">
        <v>33954</v>
      </c>
      <c r="K19" s="36">
        <v>3800</v>
      </c>
      <c r="L19" s="36"/>
      <c r="M19" s="36">
        <v>3216</v>
      </c>
      <c r="N19" s="36"/>
      <c r="O19" s="36"/>
      <c r="P19" s="36"/>
      <c r="Q19" s="9">
        <v>81885.679999999993</v>
      </c>
      <c r="R19" s="29">
        <v>81885.679999999993</v>
      </c>
    </row>
    <row r="20" spans="1:18" x14ac:dyDescent="0.2">
      <c r="A20" s="18"/>
      <c r="B20" s="168"/>
      <c r="C20" s="174"/>
      <c r="D20" s="175" t="s">
        <v>339</v>
      </c>
      <c r="E20" s="52"/>
      <c r="F20" s="53"/>
      <c r="G20" s="53">
        <v>79860</v>
      </c>
      <c r="H20" s="53"/>
      <c r="I20" s="53">
        <v>69490</v>
      </c>
      <c r="J20" s="53"/>
      <c r="K20" s="53"/>
      <c r="L20" s="53"/>
      <c r="M20" s="53"/>
      <c r="N20" s="53"/>
      <c r="O20" s="53"/>
      <c r="P20" s="53"/>
      <c r="Q20" s="11">
        <v>149350</v>
      </c>
      <c r="R20" s="51">
        <v>149350</v>
      </c>
    </row>
    <row r="21" spans="1:18" x14ac:dyDescent="0.2">
      <c r="A21" s="18"/>
      <c r="B21" s="168"/>
      <c r="C21" s="169" t="s">
        <v>147</v>
      </c>
      <c r="D21" s="170"/>
      <c r="E21" s="37">
        <v>14882.68</v>
      </c>
      <c r="F21" s="38">
        <v>9139</v>
      </c>
      <c r="G21" s="38">
        <v>79860</v>
      </c>
      <c r="H21" s="38">
        <v>16894</v>
      </c>
      <c r="I21" s="38">
        <v>69490</v>
      </c>
      <c r="J21" s="38">
        <v>33954</v>
      </c>
      <c r="K21" s="38">
        <v>3800</v>
      </c>
      <c r="L21" s="38"/>
      <c r="M21" s="38">
        <v>3216</v>
      </c>
      <c r="N21" s="38"/>
      <c r="O21" s="38"/>
      <c r="P21" s="38"/>
      <c r="Q21" s="10">
        <v>231235.68</v>
      </c>
      <c r="R21" s="30">
        <v>231235.68</v>
      </c>
    </row>
    <row r="22" spans="1:18" ht="25.5" x14ac:dyDescent="0.2">
      <c r="A22" s="18"/>
      <c r="B22" s="171" t="s">
        <v>151</v>
      </c>
      <c r="C22" s="172"/>
      <c r="D22" s="172"/>
      <c r="E22" s="39">
        <v>14882.68</v>
      </c>
      <c r="F22" s="40">
        <v>9139</v>
      </c>
      <c r="G22" s="40">
        <v>79860</v>
      </c>
      <c r="H22" s="40">
        <v>16894</v>
      </c>
      <c r="I22" s="40">
        <v>69490</v>
      </c>
      <c r="J22" s="40">
        <v>33954</v>
      </c>
      <c r="K22" s="40">
        <v>3800</v>
      </c>
      <c r="L22" s="40"/>
      <c r="M22" s="40">
        <v>3216</v>
      </c>
      <c r="N22" s="40"/>
      <c r="O22" s="40"/>
      <c r="P22" s="40"/>
      <c r="Q22" s="24">
        <v>231235.68</v>
      </c>
      <c r="R22" s="31">
        <v>231235.68</v>
      </c>
    </row>
    <row r="23" spans="1:18" x14ac:dyDescent="0.2">
      <c r="A23" s="18"/>
      <c r="B23" s="165" t="s">
        <v>14</v>
      </c>
      <c r="C23" s="166" t="s">
        <v>11</v>
      </c>
      <c r="D23" s="167" t="s">
        <v>12</v>
      </c>
      <c r="E23" s="35">
        <v>317.36</v>
      </c>
      <c r="F23" s="36">
        <v>-71.199999999999989</v>
      </c>
      <c r="G23" s="36">
        <v>-290.37</v>
      </c>
      <c r="H23" s="36">
        <v>82.740000000000009</v>
      </c>
      <c r="I23" s="36">
        <v>62.99</v>
      </c>
      <c r="J23" s="36">
        <v>-87.980000000000018</v>
      </c>
      <c r="K23" s="36">
        <v>249.29999999999998</v>
      </c>
      <c r="L23" s="36">
        <v>2375.5299999999997</v>
      </c>
      <c r="M23" s="36">
        <v>-2904.9</v>
      </c>
      <c r="N23" s="36">
        <v>4110.12</v>
      </c>
      <c r="O23" s="36">
        <v>-3182.71</v>
      </c>
      <c r="P23" s="36">
        <v>992.79999999999973</v>
      </c>
      <c r="Q23" s="9">
        <v>1653.6799999999994</v>
      </c>
      <c r="R23" s="29">
        <v>1653.6799999999994</v>
      </c>
    </row>
    <row r="24" spans="1:18" ht="25.5" x14ac:dyDescent="0.2">
      <c r="A24" s="18"/>
      <c r="B24" s="168"/>
      <c r="C24" s="174"/>
      <c r="D24" s="175" t="s">
        <v>338</v>
      </c>
      <c r="E24" s="52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>
        <v>7501.3</v>
      </c>
      <c r="Q24" s="11">
        <v>7501.3</v>
      </c>
      <c r="R24" s="51">
        <v>7501.3</v>
      </c>
    </row>
    <row r="25" spans="1:18" x14ac:dyDescent="0.2">
      <c r="A25" s="18"/>
      <c r="B25" s="168"/>
      <c r="C25" s="169" t="s">
        <v>18</v>
      </c>
      <c r="D25" s="170"/>
      <c r="E25" s="37">
        <v>317.36</v>
      </c>
      <c r="F25" s="38">
        <v>-71.199999999999989</v>
      </c>
      <c r="G25" s="38">
        <v>-290.37</v>
      </c>
      <c r="H25" s="38">
        <v>82.740000000000009</v>
      </c>
      <c r="I25" s="38">
        <v>62.99</v>
      </c>
      <c r="J25" s="38">
        <v>-87.980000000000018</v>
      </c>
      <c r="K25" s="38">
        <v>249.29999999999998</v>
      </c>
      <c r="L25" s="38">
        <v>2375.5299999999997</v>
      </c>
      <c r="M25" s="38">
        <v>-2904.9</v>
      </c>
      <c r="N25" s="38">
        <v>4110.12</v>
      </c>
      <c r="O25" s="38">
        <v>-3182.71</v>
      </c>
      <c r="P25" s="38">
        <v>8494.1</v>
      </c>
      <c r="Q25" s="10">
        <v>9154.98</v>
      </c>
      <c r="R25" s="30">
        <v>9154.98</v>
      </c>
    </row>
    <row r="26" spans="1:18" x14ac:dyDescent="0.2">
      <c r="A26" s="18"/>
      <c r="B26" s="171" t="s">
        <v>20</v>
      </c>
      <c r="C26" s="172"/>
      <c r="D26" s="172"/>
      <c r="E26" s="39">
        <v>317.36</v>
      </c>
      <c r="F26" s="40">
        <v>-71.199999999999989</v>
      </c>
      <c r="G26" s="40">
        <v>-290.37</v>
      </c>
      <c r="H26" s="40">
        <v>82.740000000000009</v>
      </c>
      <c r="I26" s="40">
        <v>62.99</v>
      </c>
      <c r="J26" s="40">
        <v>-87.980000000000018</v>
      </c>
      <c r="K26" s="40">
        <v>249.29999999999998</v>
      </c>
      <c r="L26" s="40">
        <v>2375.5299999999997</v>
      </c>
      <c r="M26" s="40">
        <v>-2904.9</v>
      </c>
      <c r="N26" s="40">
        <v>4110.12</v>
      </c>
      <c r="O26" s="40">
        <v>-3182.71</v>
      </c>
      <c r="P26" s="40">
        <v>8494.1</v>
      </c>
      <c r="Q26" s="24">
        <v>9154.98</v>
      </c>
      <c r="R26" s="31">
        <v>9154.98</v>
      </c>
    </row>
    <row r="27" spans="1:18" x14ac:dyDescent="0.2">
      <c r="A27" s="18"/>
      <c r="B27" s="165" t="s">
        <v>42</v>
      </c>
      <c r="C27" s="166" t="s">
        <v>42</v>
      </c>
      <c r="D27" s="167" t="s">
        <v>42</v>
      </c>
      <c r="E27" s="35"/>
      <c r="F27" s="36"/>
      <c r="G27" s="36">
        <v>12.58</v>
      </c>
      <c r="H27" s="36"/>
      <c r="I27" s="36"/>
      <c r="J27" s="36">
        <v>2166</v>
      </c>
      <c r="K27" s="36">
        <v>-2133.89</v>
      </c>
      <c r="L27" s="36">
        <v>62.6</v>
      </c>
      <c r="M27" s="36">
        <v>376.69</v>
      </c>
      <c r="N27" s="36">
        <v>14582.43</v>
      </c>
      <c r="O27" s="36">
        <v>710441.86</v>
      </c>
      <c r="P27" s="36">
        <v>-724507.67</v>
      </c>
      <c r="Q27" s="9">
        <v>1000.5999999999767</v>
      </c>
      <c r="R27" s="29">
        <v>1000.5999999999767</v>
      </c>
    </row>
    <row r="28" spans="1:18" x14ac:dyDescent="0.2">
      <c r="A28" s="18"/>
      <c r="B28" s="168"/>
      <c r="C28" s="169" t="s">
        <v>154</v>
      </c>
      <c r="D28" s="170"/>
      <c r="E28" s="37"/>
      <c r="F28" s="38"/>
      <c r="G28" s="38">
        <v>12.58</v>
      </c>
      <c r="H28" s="38"/>
      <c r="I28" s="38"/>
      <c r="J28" s="38">
        <v>2166</v>
      </c>
      <c r="K28" s="38">
        <v>-2133.89</v>
      </c>
      <c r="L28" s="38">
        <v>62.6</v>
      </c>
      <c r="M28" s="38">
        <v>376.69</v>
      </c>
      <c r="N28" s="38">
        <v>14582.43</v>
      </c>
      <c r="O28" s="38">
        <v>710441.86</v>
      </c>
      <c r="P28" s="38">
        <v>-724507.67</v>
      </c>
      <c r="Q28" s="10">
        <v>1000.5999999999767</v>
      </c>
      <c r="R28" s="30">
        <v>1000.5999999999767</v>
      </c>
    </row>
    <row r="29" spans="1:18" x14ac:dyDescent="0.2">
      <c r="A29" s="18"/>
      <c r="B29" s="171" t="s">
        <v>154</v>
      </c>
      <c r="C29" s="172"/>
      <c r="D29" s="172"/>
      <c r="E29" s="39"/>
      <c r="F29" s="40"/>
      <c r="G29" s="40">
        <v>12.58</v>
      </c>
      <c r="H29" s="40"/>
      <c r="I29" s="40"/>
      <c r="J29" s="40">
        <v>2166</v>
      </c>
      <c r="K29" s="40">
        <v>-2133.89</v>
      </c>
      <c r="L29" s="40">
        <v>62.6</v>
      </c>
      <c r="M29" s="40">
        <v>376.69</v>
      </c>
      <c r="N29" s="40">
        <v>14582.43</v>
      </c>
      <c r="O29" s="40">
        <v>710441.86</v>
      </c>
      <c r="P29" s="40">
        <v>-724507.67</v>
      </c>
      <c r="Q29" s="24">
        <v>1000.5999999999767</v>
      </c>
      <c r="R29" s="31">
        <v>1000.5999999999767</v>
      </c>
    </row>
    <row r="30" spans="1:18" x14ac:dyDescent="0.2">
      <c r="A30" s="18"/>
      <c r="B30" s="165" t="s">
        <v>134</v>
      </c>
      <c r="C30" s="166" t="s">
        <v>11</v>
      </c>
      <c r="D30" s="167" t="s">
        <v>12</v>
      </c>
      <c r="E30" s="35"/>
      <c r="F30" s="36"/>
      <c r="G30" s="36"/>
      <c r="H30" s="36"/>
      <c r="I30" s="36"/>
      <c r="J30" s="36"/>
      <c r="K30" s="36"/>
      <c r="L30" s="36"/>
      <c r="M30" s="36"/>
      <c r="N30" s="36">
        <v>111</v>
      </c>
      <c r="O30" s="36"/>
      <c r="P30" s="36"/>
      <c r="Q30" s="9">
        <v>111</v>
      </c>
      <c r="R30" s="29">
        <v>111</v>
      </c>
    </row>
    <row r="31" spans="1:18" x14ac:dyDescent="0.2">
      <c r="A31" s="18"/>
      <c r="B31" s="168"/>
      <c r="C31" s="169" t="s">
        <v>18</v>
      </c>
      <c r="D31" s="170"/>
      <c r="E31" s="37"/>
      <c r="F31" s="38"/>
      <c r="G31" s="38"/>
      <c r="H31" s="38"/>
      <c r="I31" s="38"/>
      <c r="J31" s="38"/>
      <c r="K31" s="38"/>
      <c r="L31" s="38"/>
      <c r="M31" s="38"/>
      <c r="N31" s="38">
        <v>111</v>
      </c>
      <c r="O31" s="38"/>
      <c r="P31" s="38"/>
      <c r="Q31" s="10">
        <v>111</v>
      </c>
      <c r="R31" s="30">
        <v>111</v>
      </c>
    </row>
    <row r="32" spans="1:18" x14ac:dyDescent="0.2">
      <c r="A32" s="18"/>
      <c r="B32" s="171" t="s">
        <v>155</v>
      </c>
      <c r="C32" s="172"/>
      <c r="D32" s="172"/>
      <c r="E32" s="39"/>
      <c r="F32" s="40"/>
      <c r="G32" s="40"/>
      <c r="H32" s="40"/>
      <c r="I32" s="40"/>
      <c r="J32" s="40"/>
      <c r="K32" s="40"/>
      <c r="L32" s="40"/>
      <c r="M32" s="40"/>
      <c r="N32" s="40">
        <v>111</v>
      </c>
      <c r="O32" s="40"/>
      <c r="P32" s="40"/>
      <c r="Q32" s="24">
        <v>111</v>
      </c>
      <c r="R32" s="31">
        <v>111</v>
      </c>
    </row>
    <row r="33" spans="1:18" x14ac:dyDescent="0.2">
      <c r="A33" s="18"/>
      <c r="B33" s="165" t="s">
        <v>43</v>
      </c>
      <c r="C33" s="166" t="s">
        <v>11</v>
      </c>
      <c r="D33" s="167" t="s">
        <v>12</v>
      </c>
      <c r="E33" s="35"/>
      <c r="F33" s="36"/>
      <c r="G33" s="36"/>
      <c r="H33" s="36">
        <v>37.019999999999996</v>
      </c>
      <c r="I33" s="36"/>
      <c r="J33" s="36">
        <v>186.61</v>
      </c>
      <c r="K33" s="36">
        <v>760.8</v>
      </c>
      <c r="L33" s="36">
        <v>2967.06</v>
      </c>
      <c r="M33" s="36">
        <v>3426.58</v>
      </c>
      <c r="N33" s="36">
        <v>1807.0699999999997</v>
      </c>
      <c r="O33" s="36">
        <v>2166.3200000000002</v>
      </c>
      <c r="P33" s="36">
        <v>3159.12</v>
      </c>
      <c r="Q33" s="9">
        <v>14510.579999999998</v>
      </c>
      <c r="R33" s="29">
        <v>14510.579999999998</v>
      </c>
    </row>
    <row r="34" spans="1:18" x14ac:dyDescent="0.2">
      <c r="A34" s="18"/>
      <c r="B34" s="168"/>
      <c r="C34" s="169" t="s">
        <v>18</v>
      </c>
      <c r="D34" s="170"/>
      <c r="E34" s="37"/>
      <c r="F34" s="38"/>
      <c r="G34" s="38"/>
      <c r="H34" s="38">
        <v>37.019999999999996</v>
      </c>
      <c r="I34" s="38"/>
      <c r="J34" s="38">
        <v>186.61</v>
      </c>
      <c r="K34" s="38">
        <v>760.8</v>
      </c>
      <c r="L34" s="38">
        <v>2967.06</v>
      </c>
      <c r="M34" s="38">
        <v>3426.58</v>
      </c>
      <c r="N34" s="38">
        <v>1807.0699999999997</v>
      </c>
      <c r="O34" s="38">
        <v>2166.3200000000002</v>
      </c>
      <c r="P34" s="38">
        <v>3159.12</v>
      </c>
      <c r="Q34" s="10">
        <v>14510.579999999998</v>
      </c>
      <c r="R34" s="30">
        <v>14510.579999999998</v>
      </c>
    </row>
    <row r="35" spans="1:18" x14ac:dyDescent="0.2">
      <c r="A35" s="18"/>
      <c r="B35" s="171" t="s">
        <v>156</v>
      </c>
      <c r="C35" s="172"/>
      <c r="D35" s="172"/>
      <c r="E35" s="39"/>
      <c r="F35" s="40"/>
      <c r="G35" s="40"/>
      <c r="H35" s="40">
        <v>37.019999999999996</v>
      </c>
      <c r="I35" s="40"/>
      <c r="J35" s="40">
        <v>186.61</v>
      </c>
      <c r="K35" s="40">
        <v>760.8</v>
      </c>
      <c r="L35" s="40">
        <v>2967.06</v>
      </c>
      <c r="M35" s="40">
        <v>3426.58</v>
      </c>
      <c r="N35" s="40">
        <v>1807.0699999999997</v>
      </c>
      <c r="O35" s="40">
        <v>2166.3200000000002</v>
      </c>
      <c r="P35" s="40">
        <v>3159.12</v>
      </c>
      <c r="Q35" s="24">
        <v>14510.579999999998</v>
      </c>
      <c r="R35" s="31">
        <v>14510.579999999998</v>
      </c>
    </row>
    <row r="36" spans="1:18" ht="25.5" x14ac:dyDescent="0.2">
      <c r="A36" s="18"/>
      <c r="B36" s="165" t="s">
        <v>44</v>
      </c>
      <c r="C36" s="166" t="s">
        <v>37</v>
      </c>
      <c r="D36" s="167" t="s">
        <v>38</v>
      </c>
      <c r="E36" s="35">
        <v>190</v>
      </c>
      <c r="F36" s="36"/>
      <c r="G36" s="36"/>
      <c r="H36" s="36"/>
      <c r="I36" s="36"/>
      <c r="J36" s="36"/>
      <c r="K36" s="36">
        <v>190</v>
      </c>
      <c r="L36" s="36">
        <v>190</v>
      </c>
      <c r="M36" s="36">
        <v>190</v>
      </c>
      <c r="N36" s="36"/>
      <c r="O36" s="36"/>
      <c r="P36" s="36"/>
      <c r="Q36" s="9">
        <v>760</v>
      </c>
      <c r="R36" s="29">
        <v>760</v>
      </c>
    </row>
    <row r="37" spans="1:18" x14ac:dyDescent="0.2">
      <c r="A37" s="18"/>
      <c r="B37" s="168"/>
      <c r="C37" s="169" t="s">
        <v>147</v>
      </c>
      <c r="D37" s="170"/>
      <c r="E37" s="37">
        <v>190</v>
      </c>
      <c r="F37" s="38"/>
      <c r="G37" s="38"/>
      <c r="H37" s="38"/>
      <c r="I37" s="38"/>
      <c r="J37" s="38"/>
      <c r="K37" s="38">
        <v>190</v>
      </c>
      <c r="L37" s="38">
        <v>190</v>
      </c>
      <c r="M37" s="38">
        <v>190</v>
      </c>
      <c r="N37" s="38"/>
      <c r="O37" s="38"/>
      <c r="P37" s="38"/>
      <c r="Q37" s="10">
        <v>760</v>
      </c>
      <c r="R37" s="30">
        <v>760</v>
      </c>
    </row>
    <row r="38" spans="1:18" ht="25.5" x14ac:dyDescent="0.2">
      <c r="A38" s="18"/>
      <c r="B38" s="171" t="s">
        <v>157</v>
      </c>
      <c r="C38" s="172"/>
      <c r="D38" s="172"/>
      <c r="E38" s="39">
        <v>190</v>
      </c>
      <c r="F38" s="40"/>
      <c r="G38" s="40"/>
      <c r="H38" s="40"/>
      <c r="I38" s="40"/>
      <c r="J38" s="40"/>
      <c r="K38" s="40">
        <v>190</v>
      </c>
      <c r="L38" s="40">
        <v>190</v>
      </c>
      <c r="M38" s="40">
        <v>190</v>
      </c>
      <c r="N38" s="40"/>
      <c r="O38" s="40"/>
      <c r="P38" s="40"/>
      <c r="Q38" s="24">
        <v>760</v>
      </c>
      <c r="R38" s="31">
        <v>760</v>
      </c>
    </row>
    <row r="39" spans="1:18" x14ac:dyDescent="0.2">
      <c r="A39" s="135" t="s">
        <v>21</v>
      </c>
      <c r="B39" s="173"/>
      <c r="C39" s="173"/>
      <c r="D39" s="173"/>
      <c r="E39" s="138">
        <v>19365.940000000002</v>
      </c>
      <c r="F39" s="139">
        <v>11796.09</v>
      </c>
      <c r="G39" s="139">
        <v>80114.25</v>
      </c>
      <c r="H39" s="139">
        <v>18076.13</v>
      </c>
      <c r="I39" s="139">
        <v>71247.430000000008</v>
      </c>
      <c r="J39" s="139">
        <v>37905.32</v>
      </c>
      <c r="K39" s="139">
        <v>8658.1399999999976</v>
      </c>
      <c r="L39" s="139">
        <v>7534.41</v>
      </c>
      <c r="M39" s="139">
        <v>6801.670000000001</v>
      </c>
      <c r="N39" s="139">
        <v>22078.32</v>
      </c>
      <c r="O39" s="139">
        <v>710368.99</v>
      </c>
      <c r="P39" s="139">
        <v>-711175.20000000007</v>
      </c>
      <c r="Q39" s="140">
        <v>282771.49</v>
      </c>
      <c r="R39" s="152">
        <v>282771.49</v>
      </c>
    </row>
    <row r="40" spans="1:18" x14ac:dyDescent="0.2">
      <c r="A40" s="4"/>
      <c r="B40" s="167"/>
      <c r="C40" s="167"/>
      <c r="D40" s="167"/>
      <c r="E40" s="35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9"/>
      <c r="R40" s="29"/>
    </row>
    <row r="41" spans="1:18" ht="25.5" x14ac:dyDescent="0.2">
      <c r="A41" s="17" t="s">
        <v>45</v>
      </c>
      <c r="B41" s="165" t="s">
        <v>208</v>
      </c>
      <c r="C41" s="166" t="s">
        <v>49</v>
      </c>
      <c r="D41" s="167" t="s">
        <v>50</v>
      </c>
      <c r="E41" s="35"/>
      <c r="F41" s="36"/>
      <c r="G41" s="36"/>
      <c r="H41" s="36"/>
      <c r="I41" s="36"/>
      <c r="J41" s="36"/>
      <c r="K41" s="36"/>
      <c r="L41" s="36">
        <v>756380</v>
      </c>
      <c r="M41" s="36"/>
      <c r="N41" s="36"/>
      <c r="O41" s="36"/>
      <c r="P41" s="36"/>
      <c r="Q41" s="9">
        <v>756380</v>
      </c>
      <c r="R41" s="29">
        <v>756380</v>
      </c>
    </row>
    <row r="42" spans="1:18" ht="25.5" x14ac:dyDescent="0.2">
      <c r="A42" s="18"/>
      <c r="B42" s="168"/>
      <c r="C42" s="169" t="s">
        <v>159</v>
      </c>
      <c r="D42" s="170"/>
      <c r="E42" s="37"/>
      <c r="F42" s="38"/>
      <c r="G42" s="38"/>
      <c r="H42" s="38"/>
      <c r="I42" s="38"/>
      <c r="J42" s="38"/>
      <c r="K42" s="38"/>
      <c r="L42" s="38">
        <v>756380</v>
      </c>
      <c r="M42" s="38"/>
      <c r="N42" s="38"/>
      <c r="O42" s="38"/>
      <c r="P42" s="38"/>
      <c r="Q42" s="10">
        <v>756380</v>
      </c>
      <c r="R42" s="30">
        <v>756380</v>
      </c>
    </row>
    <row r="43" spans="1:18" x14ac:dyDescent="0.2">
      <c r="A43" s="18"/>
      <c r="B43" s="171" t="s">
        <v>211</v>
      </c>
      <c r="C43" s="172"/>
      <c r="D43" s="172"/>
      <c r="E43" s="39"/>
      <c r="F43" s="40"/>
      <c r="G43" s="40"/>
      <c r="H43" s="40"/>
      <c r="I43" s="40"/>
      <c r="J43" s="40"/>
      <c r="K43" s="40"/>
      <c r="L43" s="40">
        <v>756380</v>
      </c>
      <c r="M43" s="40"/>
      <c r="N43" s="40"/>
      <c r="O43" s="40"/>
      <c r="P43" s="40"/>
      <c r="Q43" s="24">
        <v>756380</v>
      </c>
      <c r="R43" s="31">
        <v>756380</v>
      </c>
    </row>
    <row r="44" spans="1:18" ht="25.5" x14ac:dyDescent="0.2">
      <c r="A44" s="18"/>
      <c r="B44" s="165" t="s">
        <v>100</v>
      </c>
      <c r="C44" s="166" t="s">
        <v>49</v>
      </c>
      <c r="D44" s="167" t="s">
        <v>53</v>
      </c>
      <c r="E44" s="35"/>
      <c r="F44" s="36"/>
      <c r="G44" s="36"/>
      <c r="H44" s="36"/>
      <c r="I44" s="36"/>
      <c r="J44" s="36"/>
      <c r="K44" s="36"/>
      <c r="L44" s="36"/>
      <c r="M44" s="36"/>
      <c r="N44" s="36">
        <v>2237.7999999999997</v>
      </c>
      <c r="O44" s="36">
        <v>145.04</v>
      </c>
      <c r="P44" s="36">
        <v>2070.5700000000002</v>
      </c>
      <c r="Q44" s="9">
        <v>4453.41</v>
      </c>
      <c r="R44" s="29">
        <v>4453.41</v>
      </c>
    </row>
    <row r="45" spans="1:18" ht="25.5" x14ac:dyDescent="0.2">
      <c r="A45" s="18"/>
      <c r="B45" s="168"/>
      <c r="C45" s="169" t="s">
        <v>159</v>
      </c>
      <c r="D45" s="170"/>
      <c r="E45" s="37"/>
      <c r="F45" s="38"/>
      <c r="G45" s="38"/>
      <c r="H45" s="38"/>
      <c r="I45" s="38"/>
      <c r="J45" s="38"/>
      <c r="K45" s="38"/>
      <c r="L45" s="38"/>
      <c r="M45" s="38"/>
      <c r="N45" s="38">
        <v>2237.7999999999997</v>
      </c>
      <c r="O45" s="38">
        <v>145.04</v>
      </c>
      <c r="P45" s="38">
        <v>2070.5700000000002</v>
      </c>
      <c r="Q45" s="10">
        <v>4453.41</v>
      </c>
      <c r="R45" s="30">
        <v>4453.41</v>
      </c>
    </row>
    <row r="46" spans="1:18" ht="25.5" x14ac:dyDescent="0.2">
      <c r="A46" s="18"/>
      <c r="B46" s="171" t="s">
        <v>160</v>
      </c>
      <c r="C46" s="172"/>
      <c r="D46" s="172"/>
      <c r="E46" s="39"/>
      <c r="F46" s="40"/>
      <c r="G46" s="40"/>
      <c r="H46" s="40"/>
      <c r="I46" s="40"/>
      <c r="J46" s="40"/>
      <c r="K46" s="40"/>
      <c r="L46" s="40"/>
      <c r="M46" s="40"/>
      <c r="N46" s="40">
        <v>2237.7999999999997</v>
      </c>
      <c r="O46" s="40">
        <v>145.04</v>
      </c>
      <c r="P46" s="40">
        <v>2070.5700000000002</v>
      </c>
      <c r="Q46" s="24">
        <v>4453.41</v>
      </c>
      <c r="R46" s="31">
        <v>4453.41</v>
      </c>
    </row>
    <row r="47" spans="1:18" ht="25.5" x14ac:dyDescent="0.2">
      <c r="A47" s="18"/>
      <c r="B47" s="165" t="s">
        <v>94</v>
      </c>
      <c r="C47" s="166" t="s">
        <v>49</v>
      </c>
      <c r="D47" s="167" t="s">
        <v>53</v>
      </c>
      <c r="E47" s="35"/>
      <c r="F47" s="36"/>
      <c r="G47" s="36"/>
      <c r="H47" s="36"/>
      <c r="I47" s="36"/>
      <c r="J47" s="36"/>
      <c r="K47" s="36"/>
      <c r="L47" s="36"/>
      <c r="M47" s="36"/>
      <c r="N47" s="36">
        <v>1392.06</v>
      </c>
      <c r="O47" s="36"/>
      <c r="P47" s="36">
        <v>566.78</v>
      </c>
      <c r="Q47" s="9">
        <v>1958.84</v>
      </c>
      <c r="R47" s="29">
        <v>1958.84</v>
      </c>
    </row>
    <row r="48" spans="1:18" ht="25.5" x14ac:dyDescent="0.2">
      <c r="A48" s="18"/>
      <c r="B48" s="168"/>
      <c r="C48" s="169" t="s">
        <v>159</v>
      </c>
      <c r="D48" s="170"/>
      <c r="E48" s="37"/>
      <c r="F48" s="38"/>
      <c r="G48" s="38"/>
      <c r="H48" s="38"/>
      <c r="I48" s="38"/>
      <c r="J48" s="38"/>
      <c r="K48" s="38"/>
      <c r="L48" s="38"/>
      <c r="M48" s="38"/>
      <c r="N48" s="38">
        <v>1392.06</v>
      </c>
      <c r="O48" s="38"/>
      <c r="P48" s="38">
        <v>566.78</v>
      </c>
      <c r="Q48" s="10">
        <v>1958.84</v>
      </c>
      <c r="R48" s="30">
        <v>1958.84</v>
      </c>
    </row>
    <row r="49" spans="1:18" ht="25.5" x14ac:dyDescent="0.2">
      <c r="A49" s="18"/>
      <c r="B49" s="171" t="s">
        <v>162</v>
      </c>
      <c r="C49" s="172"/>
      <c r="D49" s="172"/>
      <c r="E49" s="39"/>
      <c r="F49" s="40"/>
      <c r="G49" s="40"/>
      <c r="H49" s="40"/>
      <c r="I49" s="40"/>
      <c r="J49" s="40"/>
      <c r="K49" s="40"/>
      <c r="L49" s="40"/>
      <c r="M49" s="40"/>
      <c r="N49" s="40">
        <v>1392.06</v>
      </c>
      <c r="O49" s="40"/>
      <c r="P49" s="40">
        <v>566.78</v>
      </c>
      <c r="Q49" s="24">
        <v>1958.84</v>
      </c>
      <c r="R49" s="31">
        <v>1958.84</v>
      </c>
    </row>
    <row r="50" spans="1:18" ht="25.5" x14ac:dyDescent="0.2">
      <c r="A50" s="18"/>
      <c r="B50" s="165" t="s">
        <v>298</v>
      </c>
      <c r="C50" s="166" t="s">
        <v>49</v>
      </c>
      <c r="D50" s="167" t="s">
        <v>53</v>
      </c>
      <c r="E50" s="35"/>
      <c r="F50" s="36"/>
      <c r="G50" s="36"/>
      <c r="H50" s="36"/>
      <c r="I50" s="36"/>
      <c r="J50" s="36"/>
      <c r="K50" s="36"/>
      <c r="L50" s="36"/>
      <c r="M50" s="36"/>
      <c r="N50" s="36"/>
      <c r="O50" s="36">
        <v>318.22000000000003</v>
      </c>
      <c r="P50" s="36">
        <v>132.59</v>
      </c>
      <c r="Q50" s="9">
        <v>450.81000000000006</v>
      </c>
      <c r="R50" s="29">
        <v>450.81000000000006</v>
      </c>
    </row>
    <row r="51" spans="1:18" ht="25.5" x14ac:dyDescent="0.2">
      <c r="A51" s="18"/>
      <c r="B51" s="168"/>
      <c r="C51" s="169" t="s">
        <v>159</v>
      </c>
      <c r="D51" s="170"/>
      <c r="E51" s="37"/>
      <c r="F51" s="38"/>
      <c r="G51" s="38"/>
      <c r="H51" s="38"/>
      <c r="I51" s="38"/>
      <c r="J51" s="38"/>
      <c r="K51" s="38"/>
      <c r="L51" s="38"/>
      <c r="M51" s="38"/>
      <c r="N51" s="38"/>
      <c r="O51" s="38">
        <v>318.22000000000003</v>
      </c>
      <c r="P51" s="38">
        <v>132.59</v>
      </c>
      <c r="Q51" s="10">
        <v>450.81000000000006</v>
      </c>
      <c r="R51" s="30">
        <v>450.81000000000006</v>
      </c>
    </row>
    <row r="52" spans="1:18" ht="25.5" x14ac:dyDescent="0.2">
      <c r="A52" s="18"/>
      <c r="B52" s="171" t="s">
        <v>297</v>
      </c>
      <c r="C52" s="172"/>
      <c r="D52" s="172"/>
      <c r="E52" s="39"/>
      <c r="F52" s="40"/>
      <c r="G52" s="40"/>
      <c r="H52" s="40"/>
      <c r="I52" s="40"/>
      <c r="J52" s="40"/>
      <c r="K52" s="40"/>
      <c r="L52" s="40"/>
      <c r="M52" s="40"/>
      <c r="N52" s="40"/>
      <c r="O52" s="40">
        <v>318.22000000000003</v>
      </c>
      <c r="P52" s="40">
        <v>132.59</v>
      </c>
      <c r="Q52" s="24">
        <v>450.81000000000006</v>
      </c>
      <c r="R52" s="31">
        <v>450.81000000000006</v>
      </c>
    </row>
    <row r="53" spans="1:18" x14ac:dyDescent="0.2">
      <c r="A53" s="18"/>
      <c r="B53" s="165" t="s">
        <v>14</v>
      </c>
      <c r="C53" s="166" t="s">
        <v>11</v>
      </c>
      <c r="D53" s="167" t="s">
        <v>12</v>
      </c>
      <c r="E53" s="35"/>
      <c r="F53" s="36"/>
      <c r="G53" s="36"/>
      <c r="H53" s="36"/>
      <c r="I53" s="36"/>
      <c r="J53" s="36"/>
      <c r="K53" s="36"/>
      <c r="L53" s="36"/>
      <c r="M53" s="36"/>
      <c r="N53" s="36">
        <v>4415.1000000000004</v>
      </c>
      <c r="O53" s="36">
        <v>343.88</v>
      </c>
      <c r="P53" s="36"/>
      <c r="Q53" s="9">
        <v>4758.9800000000005</v>
      </c>
      <c r="R53" s="29">
        <v>4758.9800000000005</v>
      </c>
    </row>
    <row r="54" spans="1:18" x14ac:dyDescent="0.2">
      <c r="A54" s="18"/>
      <c r="B54" s="168"/>
      <c r="C54" s="174"/>
      <c r="D54" s="175" t="s">
        <v>46</v>
      </c>
      <c r="E54" s="52"/>
      <c r="F54" s="53"/>
      <c r="G54" s="53"/>
      <c r="H54" s="53"/>
      <c r="I54" s="53"/>
      <c r="J54" s="53"/>
      <c r="K54" s="53"/>
      <c r="L54" s="53">
        <v>52967.199999999997</v>
      </c>
      <c r="M54" s="53">
        <v>19155.080000000002</v>
      </c>
      <c r="N54" s="53"/>
      <c r="O54" s="53"/>
      <c r="P54" s="53">
        <v>14662.84</v>
      </c>
      <c r="Q54" s="11">
        <v>86785.12</v>
      </c>
      <c r="R54" s="51">
        <v>86785.12</v>
      </c>
    </row>
    <row r="55" spans="1:18" x14ac:dyDescent="0.2">
      <c r="A55" s="18"/>
      <c r="B55" s="168"/>
      <c r="C55" s="169" t="s">
        <v>18</v>
      </c>
      <c r="D55" s="170"/>
      <c r="E55" s="37"/>
      <c r="F55" s="38"/>
      <c r="G55" s="38"/>
      <c r="H55" s="38"/>
      <c r="I55" s="38"/>
      <c r="J55" s="38"/>
      <c r="K55" s="38"/>
      <c r="L55" s="38">
        <v>52967.199999999997</v>
      </c>
      <c r="M55" s="38">
        <v>19155.080000000002</v>
      </c>
      <c r="N55" s="38">
        <v>4415.1000000000004</v>
      </c>
      <c r="O55" s="38">
        <v>343.88</v>
      </c>
      <c r="P55" s="38">
        <v>14662.84</v>
      </c>
      <c r="Q55" s="10">
        <v>91544.099999999991</v>
      </c>
      <c r="R55" s="30">
        <v>91544.099999999991</v>
      </c>
    </row>
    <row r="56" spans="1:18" x14ac:dyDescent="0.2">
      <c r="A56" s="18"/>
      <c r="B56" s="171" t="s">
        <v>20</v>
      </c>
      <c r="C56" s="172"/>
      <c r="D56" s="172"/>
      <c r="E56" s="39"/>
      <c r="F56" s="40"/>
      <c r="G56" s="40"/>
      <c r="H56" s="40"/>
      <c r="I56" s="40"/>
      <c r="J56" s="40"/>
      <c r="K56" s="40"/>
      <c r="L56" s="40">
        <v>52967.199999999997</v>
      </c>
      <c r="M56" s="40">
        <v>19155.080000000002</v>
      </c>
      <c r="N56" s="40">
        <v>4415.1000000000004</v>
      </c>
      <c r="O56" s="40">
        <v>343.88</v>
      </c>
      <c r="P56" s="40">
        <v>14662.84</v>
      </c>
      <c r="Q56" s="24">
        <v>91544.099999999991</v>
      </c>
      <c r="R56" s="31">
        <v>91544.099999999991</v>
      </c>
    </row>
    <row r="57" spans="1:18" ht="25.5" x14ac:dyDescent="0.2">
      <c r="A57" s="18"/>
      <c r="B57" s="165" t="s">
        <v>81</v>
      </c>
      <c r="C57" s="166" t="s">
        <v>49</v>
      </c>
      <c r="D57" s="167" t="s">
        <v>82</v>
      </c>
      <c r="E57" s="35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>
        <v>724900</v>
      </c>
      <c r="Q57" s="9">
        <v>724900</v>
      </c>
      <c r="R57" s="29">
        <v>724900</v>
      </c>
    </row>
    <row r="58" spans="1:18" ht="25.5" x14ac:dyDescent="0.2">
      <c r="A58" s="18"/>
      <c r="B58" s="168"/>
      <c r="C58" s="169" t="s">
        <v>159</v>
      </c>
      <c r="D58" s="170"/>
      <c r="E58" s="37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>
        <v>724900</v>
      </c>
      <c r="Q58" s="10">
        <v>724900</v>
      </c>
      <c r="R58" s="30">
        <v>724900</v>
      </c>
    </row>
    <row r="59" spans="1:18" ht="25.5" x14ac:dyDescent="0.2">
      <c r="A59" s="18"/>
      <c r="B59" s="171" t="s">
        <v>165</v>
      </c>
      <c r="C59" s="172"/>
      <c r="D59" s="172"/>
      <c r="E59" s="39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>
        <v>724900</v>
      </c>
      <c r="Q59" s="24">
        <v>724900</v>
      </c>
      <c r="R59" s="31">
        <v>724900</v>
      </c>
    </row>
    <row r="60" spans="1:18" x14ac:dyDescent="0.2">
      <c r="A60" s="18"/>
      <c r="B60" s="165" t="s">
        <v>106</v>
      </c>
      <c r="C60" s="166" t="s">
        <v>47</v>
      </c>
      <c r="D60" s="167" t="s">
        <v>106</v>
      </c>
      <c r="E60" s="35"/>
      <c r="F60" s="36"/>
      <c r="G60" s="36"/>
      <c r="H60" s="36"/>
      <c r="I60" s="36"/>
      <c r="J60" s="36"/>
      <c r="K60" s="36"/>
      <c r="L60" s="36"/>
      <c r="M60" s="36">
        <v>68078.570000000007</v>
      </c>
      <c r="N60" s="36">
        <v>17195.629999999997</v>
      </c>
      <c r="O60" s="36">
        <v>1209.5999999999999</v>
      </c>
      <c r="P60" s="36"/>
      <c r="Q60" s="9">
        <v>86483.800000000017</v>
      </c>
      <c r="R60" s="29">
        <v>86483.800000000017</v>
      </c>
    </row>
    <row r="61" spans="1:18" x14ac:dyDescent="0.2">
      <c r="A61" s="18"/>
      <c r="B61" s="168"/>
      <c r="C61" s="169" t="s">
        <v>166</v>
      </c>
      <c r="D61" s="170"/>
      <c r="E61" s="37"/>
      <c r="F61" s="38"/>
      <c r="G61" s="38"/>
      <c r="H61" s="38"/>
      <c r="I61" s="38"/>
      <c r="J61" s="38"/>
      <c r="K61" s="38"/>
      <c r="L61" s="38"/>
      <c r="M61" s="38">
        <v>68078.570000000007</v>
      </c>
      <c r="N61" s="38">
        <v>17195.629999999997</v>
      </c>
      <c r="O61" s="38">
        <v>1209.5999999999999</v>
      </c>
      <c r="P61" s="38"/>
      <c r="Q61" s="10">
        <v>86483.800000000017</v>
      </c>
      <c r="R61" s="30">
        <v>86483.800000000017</v>
      </c>
    </row>
    <row r="62" spans="1:18" x14ac:dyDescent="0.2">
      <c r="A62" s="18"/>
      <c r="B62" s="171" t="s">
        <v>167</v>
      </c>
      <c r="C62" s="172"/>
      <c r="D62" s="172"/>
      <c r="E62" s="39"/>
      <c r="F62" s="40"/>
      <c r="G62" s="40"/>
      <c r="H62" s="40"/>
      <c r="I62" s="40"/>
      <c r="J62" s="40"/>
      <c r="K62" s="40"/>
      <c r="L62" s="40"/>
      <c r="M62" s="40">
        <v>68078.570000000007</v>
      </c>
      <c r="N62" s="40">
        <v>17195.629999999997</v>
      </c>
      <c r="O62" s="40">
        <v>1209.5999999999999</v>
      </c>
      <c r="P62" s="40"/>
      <c r="Q62" s="24">
        <v>86483.800000000017</v>
      </c>
      <c r="R62" s="31">
        <v>86483.800000000017</v>
      </c>
    </row>
    <row r="63" spans="1:18" x14ac:dyDescent="0.2">
      <c r="A63" s="18"/>
      <c r="B63" s="165" t="s">
        <v>35</v>
      </c>
      <c r="C63" s="166" t="s">
        <v>47</v>
      </c>
      <c r="D63" s="167" t="s">
        <v>35</v>
      </c>
      <c r="E63" s="35"/>
      <c r="F63" s="36"/>
      <c r="G63" s="36"/>
      <c r="H63" s="36"/>
      <c r="I63" s="36"/>
      <c r="J63" s="36"/>
      <c r="K63" s="36"/>
      <c r="L63" s="36">
        <v>60357.439999999995</v>
      </c>
      <c r="M63" s="36">
        <v>11464.000000000005</v>
      </c>
      <c r="N63" s="36">
        <v>6810.48</v>
      </c>
      <c r="O63" s="36">
        <v>246.61</v>
      </c>
      <c r="P63" s="36">
        <v>56926.310000000012</v>
      </c>
      <c r="Q63" s="9">
        <v>135804.84000000003</v>
      </c>
      <c r="R63" s="29">
        <v>135804.84000000003</v>
      </c>
    </row>
    <row r="64" spans="1:18" x14ac:dyDescent="0.2">
      <c r="A64" s="18"/>
      <c r="B64" s="168"/>
      <c r="C64" s="169" t="s">
        <v>166</v>
      </c>
      <c r="D64" s="170"/>
      <c r="E64" s="37"/>
      <c r="F64" s="38"/>
      <c r="G64" s="38"/>
      <c r="H64" s="38"/>
      <c r="I64" s="38"/>
      <c r="J64" s="38"/>
      <c r="K64" s="38"/>
      <c r="L64" s="38">
        <v>60357.439999999995</v>
      </c>
      <c r="M64" s="38">
        <v>11464.000000000005</v>
      </c>
      <c r="N64" s="38">
        <v>6810.48</v>
      </c>
      <c r="O64" s="38">
        <v>246.61</v>
      </c>
      <c r="P64" s="38">
        <v>56926.310000000012</v>
      </c>
      <c r="Q64" s="10">
        <v>135804.84000000003</v>
      </c>
      <c r="R64" s="30">
        <v>135804.84000000003</v>
      </c>
    </row>
    <row r="65" spans="1:18" x14ac:dyDescent="0.2">
      <c r="A65" s="18"/>
      <c r="B65" s="171" t="s">
        <v>145</v>
      </c>
      <c r="C65" s="172"/>
      <c r="D65" s="172"/>
      <c r="E65" s="39"/>
      <c r="F65" s="40"/>
      <c r="G65" s="40"/>
      <c r="H65" s="40"/>
      <c r="I65" s="40"/>
      <c r="J65" s="40"/>
      <c r="K65" s="40"/>
      <c r="L65" s="40">
        <v>60357.439999999995</v>
      </c>
      <c r="M65" s="40">
        <v>11464.000000000005</v>
      </c>
      <c r="N65" s="40">
        <v>6810.48</v>
      </c>
      <c r="O65" s="40">
        <v>246.61</v>
      </c>
      <c r="P65" s="40">
        <v>56926.310000000012</v>
      </c>
      <c r="Q65" s="24">
        <v>135804.84000000003</v>
      </c>
      <c r="R65" s="31">
        <v>135804.84000000003</v>
      </c>
    </row>
    <row r="66" spans="1:18" x14ac:dyDescent="0.2">
      <c r="A66" s="18"/>
      <c r="B66" s="165" t="s">
        <v>201</v>
      </c>
      <c r="C66" s="166" t="s">
        <v>37</v>
      </c>
      <c r="D66" s="167" t="s">
        <v>38</v>
      </c>
      <c r="E66" s="35"/>
      <c r="F66" s="36"/>
      <c r="G66" s="36"/>
      <c r="H66" s="36"/>
      <c r="I66" s="36"/>
      <c r="J66" s="36"/>
      <c r="K66" s="36"/>
      <c r="L66" s="36"/>
      <c r="M66" s="36">
        <v>325</v>
      </c>
      <c r="N66" s="36"/>
      <c r="O66" s="36"/>
      <c r="P66" s="36"/>
      <c r="Q66" s="9">
        <v>325</v>
      </c>
      <c r="R66" s="29">
        <v>325</v>
      </c>
    </row>
    <row r="67" spans="1:18" x14ac:dyDescent="0.2">
      <c r="A67" s="18"/>
      <c r="B67" s="168"/>
      <c r="C67" s="169" t="s">
        <v>147</v>
      </c>
      <c r="D67" s="170"/>
      <c r="E67" s="37"/>
      <c r="F67" s="38"/>
      <c r="G67" s="38"/>
      <c r="H67" s="38"/>
      <c r="I67" s="38"/>
      <c r="J67" s="38"/>
      <c r="K67" s="38"/>
      <c r="L67" s="38"/>
      <c r="M67" s="38">
        <v>325</v>
      </c>
      <c r="N67" s="38"/>
      <c r="O67" s="38"/>
      <c r="P67" s="38"/>
      <c r="Q67" s="10">
        <v>325</v>
      </c>
      <c r="R67" s="30">
        <v>325</v>
      </c>
    </row>
    <row r="68" spans="1:18" ht="25.5" x14ac:dyDescent="0.2">
      <c r="A68" s="18"/>
      <c r="B68" s="171" t="s">
        <v>203</v>
      </c>
      <c r="C68" s="172"/>
      <c r="D68" s="172"/>
      <c r="E68" s="39"/>
      <c r="F68" s="40"/>
      <c r="G68" s="40"/>
      <c r="H68" s="40"/>
      <c r="I68" s="40"/>
      <c r="J68" s="40"/>
      <c r="K68" s="40"/>
      <c r="L68" s="40"/>
      <c r="M68" s="40">
        <v>325</v>
      </c>
      <c r="N68" s="40"/>
      <c r="O68" s="40"/>
      <c r="P68" s="40"/>
      <c r="Q68" s="24">
        <v>325</v>
      </c>
      <c r="R68" s="31">
        <v>325</v>
      </c>
    </row>
    <row r="69" spans="1:18" ht="25.5" x14ac:dyDescent="0.2">
      <c r="A69" s="18"/>
      <c r="B69" s="165" t="s">
        <v>107</v>
      </c>
      <c r="C69" s="166" t="s">
        <v>49</v>
      </c>
      <c r="D69" s="167" t="s">
        <v>53</v>
      </c>
      <c r="E69" s="35"/>
      <c r="F69" s="36"/>
      <c r="G69" s="36"/>
      <c r="H69" s="36"/>
      <c r="I69" s="36"/>
      <c r="J69" s="36"/>
      <c r="K69" s="36"/>
      <c r="L69" s="36"/>
      <c r="M69" s="36"/>
      <c r="N69" s="36">
        <v>338.52</v>
      </c>
      <c r="O69" s="36"/>
      <c r="P69" s="36"/>
      <c r="Q69" s="9">
        <v>338.52</v>
      </c>
      <c r="R69" s="29">
        <v>338.52</v>
      </c>
    </row>
    <row r="70" spans="1:18" ht="25.5" x14ac:dyDescent="0.2">
      <c r="A70" s="18"/>
      <c r="B70" s="168"/>
      <c r="C70" s="174"/>
      <c r="D70" s="175" t="s">
        <v>333</v>
      </c>
      <c r="E70" s="52"/>
      <c r="F70" s="53"/>
      <c r="G70" s="53"/>
      <c r="H70" s="53"/>
      <c r="I70" s="53"/>
      <c r="J70" s="53"/>
      <c r="K70" s="53"/>
      <c r="L70" s="53"/>
      <c r="M70" s="53">
        <v>5852.68</v>
      </c>
      <c r="N70" s="53">
        <v>11705.36</v>
      </c>
      <c r="O70" s="53"/>
      <c r="P70" s="53"/>
      <c r="Q70" s="11">
        <v>17558.04</v>
      </c>
      <c r="R70" s="51">
        <v>17558.04</v>
      </c>
    </row>
    <row r="71" spans="1:18" ht="25.5" x14ac:dyDescent="0.2">
      <c r="A71" s="18"/>
      <c r="B71" s="168"/>
      <c r="C71" s="169" t="s">
        <v>159</v>
      </c>
      <c r="D71" s="170"/>
      <c r="E71" s="37"/>
      <c r="F71" s="38"/>
      <c r="G71" s="38"/>
      <c r="H71" s="38"/>
      <c r="I71" s="38"/>
      <c r="J71" s="38"/>
      <c r="K71" s="38"/>
      <c r="L71" s="38"/>
      <c r="M71" s="38">
        <v>5852.68</v>
      </c>
      <c r="N71" s="38">
        <v>12043.880000000001</v>
      </c>
      <c r="O71" s="38"/>
      <c r="P71" s="38"/>
      <c r="Q71" s="10">
        <v>17896.560000000001</v>
      </c>
      <c r="R71" s="30">
        <v>17896.560000000001</v>
      </c>
    </row>
    <row r="72" spans="1:18" ht="25.5" x14ac:dyDescent="0.2">
      <c r="A72" s="18"/>
      <c r="B72" s="171" t="s">
        <v>168</v>
      </c>
      <c r="C72" s="172"/>
      <c r="D72" s="172"/>
      <c r="E72" s="39"/>
      <c r="F72" s="40"/>
      <c r="G72" s="40"/>
      <c r="H72" s="40"/>
      <c r="I72" s="40"/>
      <c r="J72" s="40"/>
      <c r="K72" s="40"/>
      <c r="L72" s="40"/>
      <c r="M72" s="40">
        <v>5852.68</v>
      </c>
      <c r="N72" s="40">
        <v>12043.880000000001</v>
      </c>
      <c r="O72" s="40"/>
      <c r="P72" s="40"/>
      <c r="Q72" s="24">
        <v>17896.560000000001</v>
      </c>
      <c r="R72" s="31">
        <v>17896.560000000001</v>
      </c>
    </row>
    <row r="73" spans="1:18" ht="25.5" x14ac:dyDescent="0.2">
      <c r="A73" s="18"/>
      <c r="B73" s="165" t="s">
        <v>109</v>
      </c>
      <c r="C73" s="166" t="s">
        <v>49</v>
      </c>
      <c r="D73" s="167" t="s">
        <v>53</v>
      </c>
      <c r="E73" s="35"/>
      <c r="F73" s="36"/>
      <c r="G73" s="36"/>
      <c r="H73" s="36"/>
      <c r="I73" s="36"/>
      <c r="J73" s="36"/>
      <c r="K73" s="36"/>
      <c r="L73" s="36">
        <v>36.120000000000005</v>
      </c>
      <c r="M73" s="36"/>
      <c r="N73" s="36">
        <v>156.4</v>
      </c>
      <c r="O73" s="36"/>
      <c r="P73" s="36"/>
      <c r="Q73" s="9">
        <v>192.52</v>
      </c>
      <c r="R73" s="29">
        <v>192.52</v>
      </c>
    </row>
    <row r="74" spans="1:18" ht="25.5" x14ac:dyDescent="0.2">
      <c r="A74" s="18"/>
      <c r="B74" s="168"/>
      <c r="C74" s="169" t="s">
        <v>159</v>
      </c>
      <c r="D74" s="170"/>
      <c r="E74" s="37"/>
      <c r="F74" s="38"/>
      <c r="G74" s="38"/>
      <c r="H74" s="38"/>
      <c r="I74" s="38"/>
      <c r="J74" s="38"/>
      <c r="K74" s="38"/>
      <c r="L74" s="38">
        <v>36.120000000000005</v>
      </c>
      <c r="M74" s="38"/>
      <c r="N74" s="38">
        <v>156.4</v>
      </c>
      <c r="O74" s="38"/>
      <c r="P74" s="38"/>
      <c r="Q74" s="10">
        <v>192.52</v>
      </c>
      <c r="R74" s="30">
        <v>192.52</v>
      </c>
    </row>
    <row r="75" spans="1:18" ht="25.5" x14ac:dyDescent="0.2">
      <c r="A75" s="18"/>
      <c r="B75" s="171" t="s">
        <v>169</v>
      </c>
      <c r="C75" s="172"/>
      <c r="D75" s="172"/>
      <c r="E75" s="39"/>
      <c r="F75" s="40"/>
      <c r="G75" s="40"/>
      <c r="H75" s="40"/>
      <c r="I75" s="40"/>
      <c r="J75" s="40"/>
      <c r="K75" s="40"/>
      <c r="L75" s="40">
        <v>36.120000000000005</v>
      </c>
      <c r="M75" s="40"/>
      <c r="N75" s="40">
        <v>156.4</v>
      </c>
      <c r="O75" s="40"/>
      <c r="P75" s="40"/>
      <c r="Q75" s="24">
        <v>192.52</v>
      </c>
      <c r="R75" s="31">
        <v>192.52</v>
      </c>
    </row>
    <row r="76" spans="1:18" ht="25.5" x14ac:dyDescent="0.2">
      <c r="A76" s="18"/>
      <c r="B76" s="165" t="s">
        <v>113</v>
      </c>
      <c r="C76" s="166" t="s">
        <v>49</v>
      </c>
      <c r="D76" s="167" t="s">
        <v>53</v>
      </c>
      <c r="E76" s="35"/>
      <c r="F76" s="36"/>
      <c r="G76" s="36"/>
      <c r="H76" s="36"/>
      <c r="I76" s="36"/>
      <c r="J76" s="36"/>
      <c r="K76" s="36"/>
      <c r="L76" s="36"/>
      <c r="M76" s="36">
        <v>1754.9299999999998</v>
      </c>
      <c r="N76" s="36">
        <v>1765.16</v>
      </c>
      <c r="O76" s="36">
        <v>508.86</v>
      </c>
      <c r="P76" s="36">
        <v>808.25</v>
      </c>
      <c r="Q76" s="9">
        <v>4837.2000000000007</v>
      </c>
      <c r="R76" s="29">
        <v>4837.2000000000007</v>
      </c>
    </row>
    <row r="77" spans="1:18" ht="25.5" x14ac:dyDescent="0.2">
      <c r="A77" s="18"/>
      <c r="B77" s="168"/>
      <c r="C77" s="169" t="s">
        <v>159</v>
      </c>
      <c r="D77" s="170"/>
      <c r="E77" s="37"/>
      <c r="F77" s="38"/>
      <c r="G77" s="38"/>
      <c r="H77" s="38"/>
      <c r="I77" s="38"/>
      <c r="J77" s="38"/>
      <c r="K77" s="38"/>
      <c r="L77" s="38"/>
      <c r="M77" s="38">
        <v>1754.9299999999998</v>
      </c>
      <c r="N77" s="38">
        <v>1765.16</v>
      </c>
      <c r="O77" s="38">
        <v>508.86</v>
      </c>
      <c r="P77" s="38">
        <v>808.25</v>
      </c>
      <c r="Q77" s="10">
        <v>4837.2000000000007</v>
      </c>
      <c r="R77" s="30">
        <v>4837.2000000000007</v>
      </c>
    </row>
    <row r="78" spans="1:18" ht="25.5" x14ac:dyDescent="0.2">
      <c r="A78" s="18"/>
      <c r="B78" s="171" t="s">
        <v>172</v>
      </c>
      <c r="C78" s="172"/>
      <c r="D78" s="172"/>
      <c r="E78" s="39"/>
      <c r="F78" s="40"/>
      <c r="G78" s="40"/>
      <c r="H78" s="40"/>
      <c r="I78" s="40"/>
      <c r="J78" s="40"/>
      <c r="K78" s="40"/>
      <c r="L78" s="40"/>
      <c r="M78" s="40">
        <v>1754.9299999999998</v>
      </c>
      <c r="N78" s="40">
        <v>1765.16</v>
      </c>
      <c r="O78" s="40">
        <v>508.86</v>
      </c>
      <c r="P78" s="40">
        <v>808.25</v>
      </c>
      <c r="Q78" s="24">
        <v>4837.2000000000007</v>
      </c>
      <c r="R78" s="31">
        <v>4837.2000000000007</v>
      </c>
    </row>
    <row r="79" spans="1:18" ht="25.5" x14ac:dyDescent="0.2">
      <c r="A79" s="18"/>
      <c r="B79" s="165" t="s">
        <v>200</v>
      </c>
      <c r="C79" s="166" t="s">
        <v>49</v>
      </c>
      <c r="D79" s="167" t="s">
        <v>53</v>
      </c>
      <c r="E79" s="35"/>
      <c r="F79" s="36"/>
      <c r="G79" s="36"/>
      <c r="H79" s="36"/>
      <c r="I79" s="36"/>
      <c r="J79" s="36"/>
      <c r="K79" s="36"/>
      <c r="L79" s="36"/>
      <c r="M79" s="36"/>
      <c r="N79" s="36">
        <v>4947.84</v>
      </c>
      <c r="O79" s="36">
        <v>1001.6</v>
      </c>
      <c r="P79" s="36"/>
      <c r="Q79" s="9">
        <v>5949.4400000000005</v>
      </c>
      <c r="R79" s="29">
        <v>5949.4400000000005</v>
      </c>
    </row>
    <row r="80" spans="1:18" ht="25.5" x14ac:dyDescent="0.2">
      <c r="A80" s="18"/>
      <c r="B80" s="168"/>
      <c r="C80" s="174"/>
      <c r="D80" s="175" t="s">
        <v>229</v>
      </c>
      <c r="E80" s="52"/>
      <c r="F80" s="53"/>
      <c r="G80" s="53"/>
      <c r="H80" s="53"/>
      <c r="I80" s="53"/>
      <c r="J80" s="53"/>
      <c r="K80" s="53"/>
      <c r="L80" s="53">
        <v>5227.6399999999994</v>
      </c>
      <c r="M80" s="53">
        <v>6184.8</v>
      </c>
      <c r="N80" s="53"/>
      <c r="O80" s="53"/>
      <c r="P80" s="53"/>
      <c r="Q80" s="11">
        <v>11412.439999999999</v>
      </c>
      <c r="R80" s="51">
        <v>11412.439999999999</v>
      </c>
    </row>
    <row r="81" spans="1:18" ht="25.5" x14ac:dyDescent="0.2">
      <c r="A81" s="18"/>
      <c r="B81" s="168"/>
      <c r="C81" s="169" t="s">
        <v>159</v>
      </c>
      <c r="D81" s="170"/>
      <c r="E81" s="37"/>
      <c r="F81" s="38"/>
      <c r="G81" s="38"/>
      <c r="H81" s="38"/>
      <c r="I81" s="38"/>
      <c r="J81" s="38"/>
      <c r="K81" s="38"/>
      <c r="L81" s="38">
        <v>5227.6399999999994</v>
      </c>
      <c r="M81" s="38">
        <v>6184.8</v>
      </c>
      <c r="N81" s="38">
        <v>4947.84</v>
      </c>
      <c r="O81" s="38">
        <v>1001.6</v>
      </c>
      <c r="P81" s="38"/>
      <c r="Q81" s="10">
        <v>17361.879999999997</v>
      </c>
      <c r="R81" s="30">
        <v>17361.879999999997</v>
      </c>
    </row>
    <row r="82" spans="1:18" ht="25.5" x14ac:dyDescent="0.2">
      <c r="A82" s="18"/>
      <c r="B82" s="171" t="s">
        <v>204</v>
      </c>
      <c r="C82" s="172"/>
      <c r="D82" s="172"/>
      <c r="E82" s="39"/>
      <c r="F82" s="40"/>
      <c r="G82" s="40"/>
      <c r="H82" s="40"/>
      <c r="I82" s="40"/>
      <c r="J82" s="40"/>
      <c r="K82" s="40"/>
      <c r="L82" s="40">
        <v>5227.6399999999994</v>
      </c>
      <c r="M82" s="40">
        <v>6184.8</v>
      </c>
      <c r="N82" s="40">
        <v>4947.84</v>
      </c>
      <c r="O82" s="40">
        <v>1001.6</v>
      </c>
      <c r="P82" s="40"/>
      <c r="Q82" s="24">
        <v>17361.879999999997</v>
      </c>
      <c r="R82" s="31">
        <v>17361.879999999997</v>
      </c>
    </row>
    <row r="83" spans="1:18" ht="38.25" x14ac:dyDescent="0.2">
      <c r="A83" s="18"/>
      <c r="B83" s="165" t="s">
        <v>139</v>
      </c>
      <c r="C83" s="166" t="s">
        <v>49</v>
      </c>
      <c r="D83" s="167" t="s">
        <v>140</v>
      </c>
      <c r="E83" s="35"/>
      <c r="F83" s="36"/>
      <c r="G83" s="36"/>
      <c r="H83" s="36"/>
      <c r="I83" s="36"/>
      <c r="J83" s="36"/>
      <c r="K83" s="36"/>
      <c r="L83" s="36"/>
      <c r="M83" s="36"/>
      <c r="N83" s="36">
        <v>14558.35</v>
      </c>
      <c r="O83" s="36"/>
      <c r="P83" s="36"/>
      <c r="Q83" s="9">
        <v>14558.35</v>
      </c>
      <c r="R83" s="29">
        <v>14558.35</v>
      </c>
    </row>
    <row r="84" spans="1:18" ht="25.5" x14ac:dyDescent="0.2">
      <c r="A84" s="18"/>
      <c r="B84" s="168"/>
      <c r="C84" s="169" t="s">
        <v>159</v>
      </c>
      <c r="D84" s="170"/>
      <c r="E84" s="37"/>
      <c r="F84" s="38"/>
      <c r="G84" s="38"/>
      <c r="H84" s="38"/>
      <c r="I84" s="38"/>
      <c r="J84" s="38"/>
      <c r="K84" s="38"/>
      <c r="L84" s="38"/>
      <c r="M84" s="38"/>
      <c r="N84" s="38">
        <v>14558.35</v>
      </c>
      <c r="O84" s="38"/>
      <c r="P84" s="38"/>
      <c r="Q84" s="10">
        <v>14558.35</v>
      </c>
      <c r="R84" s="30">
        <v>14558.35</v>
      </c>
    </row>
    <row r="85" spans="1:18" ht="25.5" x14ac:dyDescent="0.2">
      <c r="A85" s="18"/>
      <c r="B85" s="171" t="s">
        <v>175</v>
      </c>
      <c r="C85" s="172"/>
      <c r="D85" s="172"/>
      <c r="E85" s="39"/>
      <c r="F85" s="40"/>
      <c r="G85" s="40"/>
      <c r="H85" s="40"/>
      <c r="I85" s="40"/>
      <c r="J85" s="40"/>
      <c r="K85" s="40"/>
      <c r="L85" s="40"/>
      <c r="M85" s="40"/>
      <c r="N85" s="40">
        <v>14558.35</v>
      </c>
      <c r="O85" s="40"/>
      <c r="P85" s="40"/>
      <c r="Q85" s="24">
        <v>14558.35</v>
      </c>
      <c r="R85" s="31">
        <v>14558.35</v>
      </c>
    </row>
    <row r="86" spans="1:18" ht="25.5" x14ac:dyDescent="0.2">
      <c r="A86" s="18"/>
      <c r="B86" s="165" t="s">
        <v>97</v>
      </c>
      <c r="C86" s="166" t="s">
        <v>49</v>
      </c>
      <c r="D86" s="167" t="s">
        <v>217</v>
      </c>
      <c r="E86" s="35"/>
      <c r="F86" s="36"/>
      <c r="G86" s="36"/>
      <c r="H86" s="36"/>
      <c r="I86" s="36"/>
      <c r="J86" s="36"/>
      <c r="K86" s="36"/>
      <c r="L86" s="36"/>
      <c r="M86" s="36">
        <v>65393.5</v>
      </c>
      <c r="N86" s="36"/>
      <c r="O86" s="36"/>
      <c r="P86" s="36"/>
      <c r="Q86" s="9">
        <v>65393.5</v>
      </c>
      <c r="R86" s="29">
        <v>65393.5</v>
      </c>
    </row>
    <row r="87" spans="1:18" ht="25.5" x14ac:dyDescent="0.2">
      <c r="A87" s="18"/>
      <c r="B87" s="168"/>
      <c r="C87" s="169" t="s">
        <v>159</v>
      </c>
      <c r="D87" s="170"/>
      <c r="E87" s="37"/>
      <c r="F87" s="38"/>
      <c r="G87" s="38"/>
      <c r="H87" s="38"/>
      <c r="I87" s="38"/>
      <c r="J87" s="38"/>
      <c r="K87" s="38"/>
      <c r="L87" s="38"/>
      <c r="M87" s="38">
        <v>65393.5</v>
      </c>
      <c r="N87" s="38"/>
      <c r="O87" s="38"/>
      <c r="P87" s="38"/>
      <c r="Q87" s="10">
        <v>65393.5</v>
      </c>
      <c r="R87" s="30">
        <v>65393.5</v>
      </c>
    </row>
    <row r="88" spans="1:18" ht="25.5" x14ac:dyDescent="0.2">
      <c r="A88" s="18"/>
      <c r="B88" s="171" t="s">
        <v>176</v>
      </c>
      <c r="C88" s="172"/>
      <c r="D88" s="172"/>
      <c r="E88" s="39"/>
      <c r="F88" s="40"/>
      <c r="G88" s="40"/>
      <c r="H88" s="40"/>
      <c r="I88" s="40"/>
      <c r="J88" s="40"/>
      <c r="K88" s="40"/>
      <c r="L88" s="40"/>
      <c r="M88" s="40">
        <v>65393.5</v>
      </c>
      <c r="N88" s="40"/>
      <c r="O88" s="40"/>
      <c r="P88" s="40"/>
      <c r="Q88" s="24">
        <v>65393.5</v>
      </c>
      <c r="R88" s="31">
        <v>65393.5</v>
      </c>
    </row>
    <row r="89" spans="1:18" ht="25.5" x14ac:dyDescent="0.2">
      <c r="A89" s="18"/>
      <c r="B89" s="165" t="s">
        <v>52</v>
      </c>
      <c r="C89" s="166" t="s">
        <v>49</v>
      </c>
      <c r="D89" s="167" t="s">
        <v>53</v>
      </c>
      <c r="E89" s="35"/>
      <c r="F89" s="36"/>
      <c r="G89" s="36"/>
      <c r="H89" s="36"/>
      <c r="I89" s="36"/>
      <c r="J89" s="36"/>
      <c r="K89" s="36"/>
      <c r="L89" s="36"/>
      <c r="M89" s="36"/>
      <c r="N89" s="36">
        <v>98.09</v>
      </c>
      <c r="O89" s="36">
        <v>3756.9700000000003</v>
      </c>
      <c r="P89" s="36">
        <v>2395.62</v>
      </c>
      <c r="Q89" s="9">
        <v>6250.68</v>
      </c>
      <c r="R89" s="29">
        <v>6250.68</v>
      </c>
    </row>
    <row r="90" spans="1:18" ht="25.5" x14ac:dyDescent="0.2">
      <c r="A90" s="18"/>
      <c r="B90" s="168"/>
      <c r="C90" s="169" t="s">
        <v>159</v>
      </c>
      <c r="D90" s="170"/>
      <c r="E90" s="37"/>
      <c r="F90" s="38"/>
      <c r="G90" s="38"/>
      <c r="H90" s="38"/>
      <c r="I90" s="38"/>
      <c r="J90" s="38"/>
      <c r="K90" s="38"/>
      <c r="L90" s="38"/>
      <c r="M90" s="38"/>
      <c r="N90" s="38">
        <v>98.09</v>
      </c>
      <c r="O90" s="38">
        <v>3756.9700000000003</v>
      </c>
      <c r="P90" s="38">
        <v>2395.62</v>
      </c>
      <c r="Q90" s="10">
        <v>6250.68</v>
      </c>
      <c r="R90" s="30">
        <v>6250.68</v>
      </c>
    </row>
    <row r="91" spans="1:18" ht="25.5" x14ac:dyDescent="0.2">
      <c r="A91" s="18"/>
      <c r="B91" s="171" t="s">
        <v>178</v>
      </c>
      <c r="C91" s="172"/>
      <c r="D91" s="172"/>
      <c r="E91" s="39"/>
      <c r="F91" s="40"/>
      <c r="G91" s="40"/>
      <c r="H91" s="40"/>
      <c r="I91" s="40"/>
      <c r="J91" s="40"/>
      <c r="K91" s="40"/>
      <c r="L91" s="40"/>
      <c r="M91" s="40"/>
      <c r="N91" s="40">
        <v>98.09</v>
      </c>
      <c r="O91" s="40">
        <v>3756.9700000000003</v>
      </c>
      <c r="P91" s="40">
        <v>2395.62</v>
      </c>
      <c r="Q91" s="24">
        <v>6250.68</v>
      </c>
      <c r="R91" s="31">
        <v>6250.68</v>
      </c>
    </row>
    <row r="92" spans="1:18" x14ac:dyDescent="0.2">
      <c r="A92" s="135" t="s">
        <v>180</v>
      </c>
      <c r="B92" s="173"/>
      <c r="C92" s="173"/>
      <c r="D92" s="173"/>
      <c r="E92" s="138"/>
      <c r="F92" s="139"/>
      <c r="G92" s="139"/>
      <c r="H92" s="139"/>
      <c r="I92" s="139"/>
      <c r="J92" s="139"/>
      <c r="K92" s="139"/>
      <c r="L92" s="139">
        <v>874968.39999999991</v>
      </c>
      <c r="M92" s="139">
        <v>178208.56</v>
      </c>
      <c r="N92" s="139">
        <v>65620.790000000008</v>
      </c>
      <c r="O92" s="139">
        <v>7530.7800000000007</v>
      </c>
      <c r="P92" s="139">
        <v>802462.96000000008</v>
      </c>
      <c r="Q92" s="140">
        <v>1928791.4900000002</v>
      </c>
      <c r="R92" s="152">
        <v>1928791.4900000002</v>
      </c>
    </row>
    <row r="93" spans="1:18" x14ac:dyDescent="0.2">
      <c r="A93" s="4"/>
      <c r="B93" s="167"/>
      <c r="C93" s="167"/>
      <c r="D93" s="167"/>
      <c r="E93" s="35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9"/>
      <c r="R93" s="29"/>
    </row>
    <row r="94" spans="1:18" ht="25.5" x14ac:dyDescent="0.2">
      <c r="A94" s="17" t="s">
        <v>54</v>
      </c>
      <c r="B94" s="165" t="s">
        <v>78</v>
      </c>
      <c r="C94" s="166" t="s">
        <v>37</v>
      </c>
      <c r="D94" s="167" t="s">
        <v>38</v>
      </c>
      <c r="E94" s="35"/>
      <c r="F94" s="36"/>
      <c r="G94" s="36"/>
      <c r="H94" s="36"/>
      <c r="I94" s="36"/>
      <c r="J94" s="36"/>
      <c r="K94" s="36"/>
      <c r="L94" s="36">
        <v>2989.2</v>
      </c>
      <c r="M94" s="36">
        <v>1920.7999999999997</v>
      </c>
      <c r="N94" s="36">
        <v>12250.279999999997</v>
      </c>
      <c r="O94" s="36">
        <v>31277.68</v>
      </c>
      <c r="P94" s="36">
        <v>21504.199999999997</v>
      </c>
      <c r="Q94" s="9">
        <v>69942.16</v>
      </c>
      <c r="R94" s="29">
        <v>69942.16</v>
      </c>
    </row>
    <row r="95" spans="1:18" x14ac:dyDescent="0.2">
      <c r="A95" s="18"/>
      <c r="B95" s="168"/>
      <c r="C95" s="169" t="s">
        <v>147</v>
      </c>
      <c r="D95" s="170"/>
      <c r="E95" s="37"/>
      <c r="F95" s="38"/>
      <c r="G95" s="38"/>
      <c r="H95" s="38"/>
      <c r="I95" s="38"/>
      <c r="J95" s="38"/>
      <c r="K95" s="38"/>
      <c r="L95" s="38">
        <v>2989.2</v>
      </c>
      <c r="M95" s="38">
        <v>1920.7999999999997</v>
      </c>
      <c r="N95" s="38">
        <v>12250.279999999997</v>
      </c>
      <c r="O95" s="38">
        <v>31277.68</v>
      </c>
      <c r="P95" s="38">
        <v>21504.199999999997</v>
      </c>
      <c r="Q95" s="10">
        <v>69942.16</v>
      </c>
      <c r="R95" s="30">
        <v>69942.16</v>
      </c>
    </row>
    <row r="96" spans="1:18" ht="25.5" x14ac:dyDescent="0.2">
      <c r="A96" s="18"/>
      <c r="B96" s="171" t="s">
        <v>181</v>
      </c>
      <c r="C96" s="172"/>
      <c r="D96" s="172"/>
      <c r="E96" s="39"/>
      <c r="F96" s="40"/>
      <c r="G96" s="40"/>
      <c r="H96" s="40"/>
      <c r="I96" s="40"/>
      <c r="J96" s="40"/>
      <c r="K96" s="40"/>
      <c r="L96" s="40">
        <v>2989.2</v>
      </c>
      <c r="M96" s="40">
        <v>1920.7999999999997</v>
      </c>
      <c r="N96" s="40">
        <v>12250.279999999997</v>
      </c>
      <c r="O96" s="40">
        <v>31277.68</v>
      </c>
      <c r="P96" s="40">
        <v>21504.199999999997</v>
      </c>
      <c r="Q96" s="24">
        <v>69942.16</v>
      </c>
      <c r="R96" s="31">
        <v>69942.16</v>
      </c>
    </row>
    <row r="97" spans="1:18" x14ac:dyDescent="0.2">
      <c r="A97" s="18"/>
      <c r="B97" s="165" t="s">
        <v>39</v>
      </c>
      <c r="C97" s="166" t="s">
        <v>11</v>
      </c>
      <c r="D97" s="167" t="s">
        <v>12</v>
      </c>
      <c r="E97" s="35">
        <v>136.94</v>
      </c>
      <c r="F97" s="36"/>
      <c r="G97" s="36"/>
      <c r="H97" s="36">
        <v>372.85</v>
      </c>
      <c r="I97" s="36">
        <v>192.41</v>
      </c>
      <c r="J97" s="36"/>
      <c r="K97" s="36">
        <v>95.58</v>
      </c>
      <c r="L97" s="36"/>
      <c r="M97" s="36">
        <v>266.01</v>
      </c>
      <c r="N97" s="36">
        <v>179.71000000000004</v>
      </c>
      <c r="O97" s="36"/>
      <c r="P97" s="36">
        <v>331.99</v>
      </c>
      <c r="Q97" s="9">
        <v>1575.49</v>
      </c>
      <c r="R97" s="29">
        <v>1575.49</v>
      </c>
    </row>
    <row r="98" spans="1:18" x14ac:dyDescent="0.2">
      <c r="A98" s="18"/>
      <c r="B98" s="168"/>
      <c r="C98" s="169" t="s">
        <v>18</v>
      </c>
      <c r="D98" s="170"/>
      <c r="E98" s="37">
        <v>136.94</v>
      </c>
      <c r="F98" s="38"/>
      <c r="G98" s="38"/>
      <c r="H98" s="38">
        <v>372.85</v>
      </c>
      <c r="I98" s="38">
        <v>192.41</v>
      </c>
      <c r="J98" s="38"/>
      <c r="K98" s="38">
        <v>95.58</v>
      </c>
      <c r="L98" s="38"/>
      <c r="M98" s="38">
        <v>266.01</v>
      </c>
      <c r="N98" s="38">
        <v>179.71000000000004</v>
      </c>
      <c r="O98" s="38"/>
      <c r="P98" s="38">
        <v>331.99</v>
      </c>
      <c r="Q98" s="10">
        <v>1575.49</v>
      </c>
      <c r="R98" s="30">
        <v>1575.49</v>
      </c>
    </row>
    <row r="99" spans="1:18" x14ac:dyDescent="0.2">
      <c r="A99" s="18"/>
      <c r="B99" s="171" t="s">
        <v>150</v>
      </c>
      <c r="C99" s="172"/>
      <c r="D99" s="172"/>
      <c r="E99" s="39">
        <v>136.94</v>
      </c>
      <c r="F99" s="40"/>
      <c r="G99" s="40"/>
      <c r="H99" s="40">
        <v>372.85</v>
      </c>
      <c r="I99" s="40">
        <v>192.41</v>
      </c>
      <c r="J99" s="40"/>
      <c r="K99" s="40">
        <v>95.58</v>
      </c>
      <c r="L99" s="40"/>
      <c r="M99" s="40">
        <v>266.01</v>
      </c>
      <c r="N99" s="40">
        <v>179.71000000000004</v>
      </c>
      <c r="O99" s="40"/>
      <c r="P99" s="40">
        <v>331.99</v>
      </c>
      <c r="Q99" s="24">
        <v>1575.49</v>
      </c>
      <c r="R99" s="31">
        <v>1575.49</v>
      </c>
    </row>
    <row r="100" spans="1:18" x14ac:dyDescent="0.2">
      <c r="A100" s="18"/>
      <c r="B100" s="165" t="s">
        <v>55</v>
      </c>
      <c r="C100" s="166" t="s">
        <v>11</v>
      </c>
      <c r="D100" s="167" t="s">
        <v>12</v>
      </c>
      <c r="E100" s="35">
        <v>180.74</v>
      </c>
      <c r="F100" s="36">
        <v>76.95</v>
      </c>
      <c r="G100" s="36">
        <v>75.570000000000007</v>
      </c>
      <c r="H100" s="36">
        <v>73.86</v>
      </c>
      <c r="I100" s="36">
        <v>75.56</v>
      </c>
      <c r="J100" s="36"/>
      <c r="K100" s="36">
        <v>314</v>
      </c>
      <c r="L100" s="36">
        <v>1211.1600000000001</v>
      </c>
      <c r="M100" s="36">
        <v>1118.6099999999999</v>
      </c>
      <c r="N100" s="36">
        <v>714.55000000000007</v>
      </c>
      <c r="O100" s="36">
        <v>1758.6000000000001</v>
      </c>
      <c r="P100" s="36">
        <v>306.18</v>
      </c>
      <c r="Q100" s="9">
        <v>5905.7800000000007</v>
      </c>
      <c r="R100" s="29">
        <v>5905.7800000000007</v>
      </c>
    </row>
    <row r="101" spans="1:18" x14ac:dyDescent="0.2">
      <c r="A101" s="18"/>
      <c r="B101" s="168"/>
      <c r="C101" s="169" t="s">
        <v>18</v>
      </c>
      <c r="D101" s="170"/>
      <c r="E101" s="37">
        <v>180.74</v>
      </c>
      <c r="F101" s="38">
        <v>76.95</v>
      </c>
      <c r="G101" s="38">
        <v>75.570000000000007</v>
      </c>
      <c r="H101" s="38">
        <v>73.86</v>
      </c>
      <c r="I101" s="38">
        <v>75.56</v>
      </c>
      <c r="J101" s="38"/>
      <c r="K101" s="38">
        <v>314</v>
      </c>
      <c r="L101" s="38">
        <v>1211.1600000000001</v>
      </c>
      <c r="M101" s="38">
        <v>1118.6099999999999</v>
      </c>
      <c r="N101" s="38">
        <v>714.55000000000007</v>
      </c>
      <c r="O101" s="38">
        <v>1758.6000000000001</v>
      </c>
      <c r="P101" s="38">
        <v>306.18</v>
      </c>
      <c r="Q101" s="10">
        <v>5905.7800000000007</v>
      </c>
      <c r="R101" s="30">
        <v>5905.7800000000007</v>
      </c>
    </row>
    <row r="102" spans="1:18" x14ac:dyDescent="0.2">
      <c r="A102" s="18"/>
      <c r="B102" s="171" t="s">
        <v>185</v>
      </c>
      <c r="C102" s="172"/>
      <c r="D102" s="172"/>
      <c r="E102" s="39">
        <v>180.74</v>
      </c>
      <c r="F102" s="40">
        <v>76.95</v>
      </c>
      <c r="G102" s="40">
        <v>75.570000000000007</v>
      </c>
      <c r="H102" s="40">
        <v>73.86</v>
      </c>
      <c r="I102" s="40">
        <v>75.56</v>
      </c>
      <c r="J102" s="40"/>
      <c r="K102" s="40">
        <v>314</v>
      </c>
      <c r="L102" s="40">
        <v>1211.1600000000001</v>
      </c>
      <c r="M102" s="40">
        <v>1118.6099999999999</v>
      </c>
      <c r="N102" s="40">
        <v>714.55000000000007</v>
      </c>
      <c r="O102" s="40">
        <v>1758.6000000000001</v>
      </c>
      <c r="P102" s="40">
        <v>306.18</v>
      </c>
      <c r="Q102" s="24">
        <v>5905.7800000000007</v>
      </c>
      <c r="R102" s="31">
        <v>5905.7800000000007</v>
      </c>
    </row>
    <row r="103" spans="1:18" ht="25.5" x14ac:dyDescent="0.2">
      <c r="A103" s="18"/>
      <c r="B103" s="165" t="s">
        <v>98</v>
      </c>
      <c r="C103" s="166" t="s">
        <v>37</v>
      </c>
      <c r="D103" s="167" t="s">
        <v>38</v>
      </c>
      <c r="E103" s="35"/>
      <c r="F103" s="36"/>
      <c r="G103" s="36"/>
      <c r="H103" s="36"/>
      <c r="I103" s="36"/>
      <c r="J103" s="36"/>
      <c r="K103" s="36"/>
      <c r="L103" s="36"/>
      <c r="M103" s="36"/>
      <c r="N103" s="36"/>
      <c r="O103" s="36">
        <v>369.5</v>
      </c>
      <c r="P103" s="36">
        <v>12115</v>
      </c>
      <c r="Q103" s="9">
        <v>12484.5</v>
      </c>
      <c r="R103" s="29">
        <v>12484.5</v>
      </c>
    </row>
    <row r="104" spans="1:18" ht="38.25" x14ac:dyDescent="0.2">
      <c r="A104" s="18"/>
      <c r="B104" s="168"/>
      <c r="C104" s="174"/>
      <c r="D104" s="175" t="s">
        <v>291</v>
      </c>
      <c r="E104" s="52"/>
      <c r="F104" s="53"/>
      <c r="G104" s="53"/>
      <c r="H104" s="53"/>
      <c r="I104" s="53"/>
      <c r="J104" s="53"/>
      <c r="K104" s="53"/>
      <c r="L104" s="53"/>
      <c r="M104" s="53"/>
      <c r="N104" s="53"/>
      <c r="O104" s="53">
        <v>117216.75</v>
      </c>
      <c r="P104" s="53">
        <v>220912.5</v>
      </c>
      <c r="Q104" s="11">
        <v>338129.25</v>
      </c>
      <c r="R104" s="51">
        <v>338129.25</v>
      </c>
    </row>
    <row r="105" spans="1:18" x14ac:dyDescent="0.2">
      <c r="A105" s="18"/>
      <c r="B105" s="168"/>
      <c r="C105" s="169" t="s">
        <v>147</v>
      </c>
      <c r="D105" s="170"/>
      <c r="E105" s="37"/>
      <c r="F105" s="38"/>
      <c r="G105" s="38"/>
      <c r="H105" s="38"/>
      <c r="I105" s="38"/>
      <c r="J105" s="38"/>
      <c r="K105" s="38"/>
      <c r="L105" s="38"/>
      <c r="M105" s="38"/>
      <c r="N105" s="38"/>
      <c r="O105" s="38">
        <v>117586.25</v>
      </c>
      <c r="P105" s="38">
        <v>233027.5</v>
      </c>
      <c r="Q105" s="10">
        <v>350613.75</v>
      </c>
      <c r="R105" s="30">
        <v>350613.75</v>
      </c>
    </row>
    <row r="106" spans="1:18" ht="25.5" x14ac:dyDescent="0.2">
      <c r="A106" s="18"/>
      <c r="B106" s="171" t="s">
        <v>187</v>
      </c>
      <c r="C106" s="172"/>
      <c r="D106" s="172"/>
      <c r="E106" s="39"/>
      <c r="F106" s="40"/>
      <c r="G106" s="40"/>
      <c r="H106" s="40"/>
      <c r="I106" s="40"/>
      <c r="J106" s="40"/>
      <c r="K106" s="40"/>
      <c r="L106" s="40"/>
      <c r="M106" s="40"/>
      <c r="N106" s="40"/>
      <c r="O106" s="40">
        <v>117586.25</v>
      </c>
      <c r="P106" s="40">
        <v>233027.5</v>
      </c>
      <c r="Q106" s="24">
        <v>350613.75</v>
      </c>
      <c r="R106" s="31">
        <v>350613.75</v>
      </c>
    </row>
    <row r="107" spans="1:18" x14ac:dyDescent="0.2">
      <c r="A107" s="18"/>
      <c r="B107" s="165" t="s">
        <v>43</v>
      </c>
      <c r="C107" s="166" t="s">
        <v>11</v>
      </c>
      <c r="D107" s="167" t="s">
        <v>12</v>
      </c>
      <c r="E107" s="35"/>
      <c r="F107" s="36"/>
      <c r="G107" s="36"/>
      <c r="H107" s="36"/>
      <c r="I107" s="36"/>
      <c r="J107" s="36">
        <v>315.73</v>
      </c>
      <c r="K107" s="36"/>
      <c r="L107" s="36">
        <v>61.77</v>
      </c>
      <c r="M107" s="36"/>
      <c r="N107" s="36">
        <v>16361.400000000003</v>
      </c>
      <c r="O107" s="36">
        <v>5506.7100000000009</v>
      </c>
      <c r="P107" s="36">
        <v>17383.660000000003</v>
      </c>
      <c r="Q107" s="9">
        <v>39629.270000000004</v>
      </c>
      <c r="R107" s="29">
        <v>39629.270000000004</v>
      </c>
    </row>
    <row r="108" spans="1:18" x14ac:dyDescent="0.2">
      <c r="A108" s="18"/>
      <c r="B108" s="168"/>
      <c r="C108" s="169" t="s">
        <v>18</v>
      </c>
      <c r="D108" s="170"/>
      <c r="E108" s="37"/>
      <c r="F108" s="38"/>
      <c r="G108" s="38"/>
      <c r="H108" s="38"/>
      <c r="I108" s="38"/>
      <c r="J108" s="38">
        <v>315.73</v>
      </c>
      <c r="K108" s="38"/>
      <c r="L108" s="38">
        <v>61.77</v>
      </c>
      <c r="M108" s="38"/>
      <c r="N108" s="38">
        <v>16361.400000000003</v>
      </c>
      <c r="O108" s="38">
        <v>5506.7100000000009</v>
      </c>
      <c r="P108" s="38">
        <v>17383.660000000003</v>
      </c>
      <c r="Q108" s="10">
        <v>39629.270000000004</v>
      </c>
      <c r="R108" s="30">
        <v>39629.270000000004</v>
      </c>
    </row>
    <row r="109" spans="1:18" x14ac:dyDescent="0.2">
      <c r="A109" s="18"/>
      <c r="B109" s="171" t="s">
        <v>156</v>
      </c>
      <c r="C109" s="172"/>
      <c r="D109" s="172"/>
      <c r="E109" s="39"/>
      <c r="F109" s="40"/>
      <c r="G109" s="40"/>
      <c r="H109" s="40"/>
      <c r="I109" s="40"/>
      <c r="J109" s="40">
        <v>315.73</v>
      </c>
      <c r="K109" s="40"/>
      <c r="L109" s="40">
        <v>61.77</v>
      </c>
      <c r="M109" s="40"/>
      <c r="N109" s="40">
        <v>16361.400000000003</v>
      </c>
      <c r="O109" s="40">
        <v>5506.7100000000009</v>
      </c>
      <c r="P109" s="40">
        <v>17383.660000000003</v>
      </c>
      <c r="Q109" s="24">
        <v>39629.270000000004</v>
      </c>
      <c r="R109" s="31">
        <v>39629.270000000004</v>
      </c>
    </row>
    <row r="110" spans="1:18" x14ac:dyDescent="0.2">
      <c r="A110" s="18"/>
      <c r="B110" s="165" t="s">
        <v>86</v>
      </c>
      <c r="C110" s="166" t="s">
        <v>37</v>
      </c>
      <c r="D110" s="167" t="s">
        <v>38</v>
      </c>
      <c r="E110" s="35"/>
      <c r="F110" s="36"/>
      <c r="G110" s="36"/>
      <c r="H110" s="36"/>
      <c r="I110" s="36"/>
      <c r="J110" s="36"/>
      <c r="K110" s="36"/>
      <c r="L110" s="36"/>
      <c r="M110" s="36"/>
      <c r="N110" s="36"/>
      <c r="O110" s="36">
        <v>1032.33</v>
      </c>
      <c r="P110" s="36">
        <v>1150.57</v>
      </c>
      <c r="Q110" s="9">
        <v>2182.8999999999996</v>
      </c>
      <c r="R110" s="29">
        <v>2182.8999999999996</v>
      </c>
    </row>
    <row r="111" spans="1:18" x14ac:dyDescent="0.2">
      <c r="A111" s="18"/>
      <c r="B111" s="168"/>
      <c r="C111" s="169" t="s">
        <v>147</v>
      </c>
      <c r="D111" s="170"/>
      <c r="E111" s="37"/>
      <c r="F111" s="38"/>
      <c r="G111" s="38"/>
      <c r="H111" s="38"/>
      <c r="I111" s="38"/>
      <c r="J111" s="38"/>
      <c r="K111" s="38"/>
      <c r="L111" s="38"/>
      <c r="M111" s="38"/>
      <c r="N111" s="38"/>
      <c r="O111" s="38">
        <v>1032.33</v>
      </c>
      <c r="P111" s="38">
        <v>1150.57</v>
      </c>
      <c r="Q111" s="10">
        <v>2182.8999999999996</v>
      </c>
      <c r="R111" s="30">
        <v>2182.8999999999996</v>
      </c>
    </row>
    <row r="112" spans="1:18" ht="25.5" x14ac:dyDescent="0.2">
      <c r="A112" s="18"/>
      <c r="B112" s="171" t="s">
        <v>189</v>
      </c>
      <c r="C112" s="172"/>
      <c r="D112" s="172"/>
      <c r="E112" s="39"/>
      <c r="F112" s="40"/>
      <c r="G112" s="40"/>
      <c r="H112" s="40"/>
      <c r="I112" s="40"/>
      <c r="J112" s="40"/>
      <c r="K112" s="40"/>
      <c r="L112" s="40"/>
      <c r="M112" s="40"/>
      <c r="N112" s="40"/>
      <c r="O112" s="40">
        <v>1032.33</v>
      </c>
      <c r="P112" s="40">
        <v>1150.57</v>
      </c>
      <c r="Q112" s="24">
        <v>2182.8999999999996</v>
      </c>
      <c r="R112" s="31">
        <v>2182.8999999999996</v>
      </c>
    </row>
    <row r="113" spans="1:18" x14ac:dyDescent="0.2">
      <c r="A113" s="135" t="s">
        <v>191</v>
      </c>
      <c r="B113" s="173"/>
      <c r="C113" s="173"/>
      <c r="D113" s="173"/>
      <c r="E113" s="138">
        <v>317.68</v>
      </c>
      <c r="F113" s="139">
        <v>76.95</v>
      </c>
      <c r="G113" s="139">
        <v>75.570000000000007</v>
      </c>
      <c r="H113" s="139">
        <v>446.71000000000004</v>
      </c>
      <c r="I113" s="139">
        <v>267.97000000000003</v>
      </c>
      <c r="J113" s="139">
        <v>315.73</v>
      </c>
      <c r="K113" s="139">
        <v>409.58</v>
      </c>
      <c r="L113" s="139">
        <v>4262.13</v>
      </c>
      <c r="M113" s="139">
        <v>3305.4199999999992</v>
      </c>
      <c r="N113" s="139">
        <v>29505.940000000002</v>
      </c>
      <c r="O113" s="139">
        <v>157161.56999999998</v>
      </c>
      <c r="P113" s="139">
        <v>273704.10000000003</v>
      </c>
      <c r="Q113" s="140">
        <v>469849.35000000003</v>
      </c>
      <c r="R113" s="152">
        <v>469849.35000000003</v>
      </c>
    </row>
    <row r="114" spans="1:18" x14ac:dyDescent="0.2">
      <c r="A114" s="4"/>
      <c r="B114" s="167"/>
      <c r="C114" s="167"/>
      <c r="D114" s="167"/>
      <c r="E114" s="35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9"/>
      <c r="R114" s="29"/>
    </row>
    <row r="115" spans="1:18" x14ac:dyDescent="0.2">
      <c r="A115" s="17" t="s">
        <v>15</v>
      </c>
      <c r="B115" s="165" t="s">
        <v>56</v>
      </c>
      <c r="C115" s="166" t="s">
        <v>57</v>
      </c>
      <c r="D115" s="167" t="s">
        <v>58</v>
      </c>
      <c r="E115" s="35">
        <v>99.48</v>
      </c>
      <c r="F115" s="36">
        <v>60.32</v>
      </c>
      <c r="G115" s="36">
        <v>527.08000000000004</v>
      </c>
      <c r="H115" s="36">
        <v>111.5</v>
      </c>
      <c r="I115" s="36">
        <v>458.63</v>
      </c>
      <c r="J115" s="36">
        <v>224.1</v>
      </c>
      <c r="K115" s="36">
        <v>26.33</v>
      </c>
      <c r="L115" s="36"/>
      <c r="M115" s="36">
        <v>559.92999999999995</v>
      </c>
      <c r="N115" s="36">
        <v>326.37</v>
      </c>
      <c r="O115" s="36">
        <v>1020.32</v>
      </c>
      <c r="P115" s="36"/>
      <c r="Q115" s="9">
        <v>3414.06</v>
      </c>
      <c r="R115" s="29">
        <v>3414.06</v>
      </c>
    </row>
    <row r="116" spans="1:18" x14ac:dyDescent="0.2">
      <c r="A116" s="18"/>
      <c r="B116" s="168"/>
      <c r="C116" s="174"/>
      <c r="D116" s="175" t="s">
        <v>61</v>
      </c>
      <c r="E116" s="52"/>
      <c r="F116" s="53"/>
      <c r="G116" s="53"/>
      <c r="H116" s="53"/>
      <c r="I116" s="53"/>
      <c r="J116" s="53"/>
      <c r="K116" s="53"/>
      <c r="L116" s="53">
        <v>5047.83</v>
      </c>
      <c r="M116" s="53"/>
      <c r="N116" s="53"/>
      <c r="O116" s="53"/>
      <c r="P116" s="53">
        <v>6503.68</v>
      </c>
      <c r="Q116" s="11">
        <v>11551.51</v>
      </c>
      <c r="R116" s="51">
        <v>11551.51</v>
      </c>
    </row>
    <row r="117" spans="1:18" x14ac:dyDescent="0.2">
      <c r="A117" s="18"/>
      <c r="B117" s="168"/>
      <c r="C117" s="169" t="s">
        <v>192</v>
      </c>
      <c r="D117" s="170"/>
      <c r="E117" s="37">
        <v>99.48</v>
      </c>
      <c r="F117" s="38">
        <v>60.32</v>
      </c>
      <c r="G117" s="38">
        <v>527.08000000000004</v>
      </c>
      <c r="H117" s="38">
        <v>111.5</v>
      </c>
      <c r="I117" s="38">
        <v>458.63</v>
      </c>
      <c r="J117" s="38">
        <v>224.1</v>
      </c>
      <c r="K117" s="38">
        <v>26.33</v>
      </c>
      <c r="L117" s="38">
        <v>5047.83</v>
      </c>
      <c r="M117" s="38">
        <v>559.92999999999995</v>
      </c>
      <c r="N117" s="38">
        <v>326.37</v>
      </c>
      <c r="O117" s="38">
        <v>1020.32</v>
      </c>
      <c r="P117" s="38">
        <v>6503.68</v>
      </c>
      <c r="Q117" s="10">
        <v>14965.57</v>
      </c>
      <c r="R117" s="30">
        <v>14965.57</v>
      </c>
    </row>
    <row r="118" spans="1:18" x14ac:dyDescent="0.2">
      <c r="A118" s="18"/>
      <c r="B118" s="168"/>
      <c r="C118" s="166" t="s">
        <v>11</v>
      </c>
      <c r="D118" s="167" t="s">
        <v>12</v>
      </c>
      <c r="E118" s="35"/>
      <c r="F118" s="36"/>
      <c r="G118" s="36"/>
      <c r="H118" s="36"/>
      <c r="I118" s="36"/>
      <c r="J118" s="36"/>
      <c r="K118" s="36"/>
      <c r="L118" s="36"/>
      <c r="M118" s="36"/>
      <c r="N118" s="36"/>
      <c r="O118" s="36">
        <v>204.5</v>
      </c>
      <c r="P118" s="36">
        <v>-2327.67</v>
      </c>
      <c r="Q118" s="9">
        <v>-2123.17</v>
      </c>
      <c r="R118" s="29">
        <v>-2123.17</v>
      </c>
    </row>
    <row r="119" spans="1:18" x14ac:dyDescent="0.2">
      <c r="A119" s="18"/>
      <c r="B119" s="168"/>
      <c r="C119" s="174"/>
      <c r="D119" s="175" t="s">
        <v>63</v>
      </c>
      <c r="E119" s="52"/>
      <c r="F119" s="53"/>
      <c r="G119" s="53"/>
      <c r="H119" s="53"/>
      <c r="I119" s="53"/>
      <c r="J119" s="53"/>
      <c r="K119" s="53"/>
      <c r="L119" s="53">
        <v>46993.5</v>
      </c>
      <c r="M119" s="53">
        <v>8825.67</v>
      </c>
      <c r="N119" s="53">
        <v>22277.81</v>
      </c>
      <c r="O119" s="53"/>
      <c r="P119" s="53"/>
      <c r="Q119" s="11">
        <v>78096.98</v>
      </c>
      <c r="R119" s="51">
        <v>78096.98</v>
      </c>
    </row>
    <row r="120" spans="1:18" x14ac:dyDescent="0.2">
      <c r="A120" s="18"/>
      <c r="B120" s="168"/>
      <c r="C120" s="169" t="s">
        <v>18</v>
      </c>
      <c r="D120" s="170"/>
      <c r="E120" s="37"/>
      <c r="F120" s="38"/>
      <c r="G120" s="38"/>
      <c r="H120" s="38"/>
      <c r="I120" s="38"/>
      <c r="J120" s="38"/>
      <c r="K120" s="38"/>
      <c r="L120" s="38">
        <v>46993.5</v>
      </c>
      <c r="M120" s="38">
        <v>8825.67</v>
      </c>
      <c r="N120" s="38">
        <v>22277.81</v>
      </c>
      <c r="O120" s="38">
        <v>204.5</v>
      </c>
      <c r="P120" s="38">
        <v>-2327.67</v>
      </c>
      <c r="Q120" s="10">
        <v>75973.81</v>
      </c>
      <c r="R120" s="30">
        <v>75973.81</v>
      </c>
    </row>
    <row r="121" spans="1:18" x14ac:dyDescent="0.2">
      <c r="A121" s="18"/>
      <c r="B121" s="171" t="s">
        <v>193</v>
      </c>
      <c r="C121" s="172"/>
      <c r="D121" s="172"/>
      <c r="E121" s="39">
        <v>99.48</v>
      </c>
      <c r="F121" s="40">
        <v>60.32</v>
      </c>
      <c r="G121" s="40">
        <v>527.08000000000004</v>
      </c>
      <c r="H121" s="40">
        <v>111.5</v>
      </c>
      <c r="I121" s="40">
        <v>458.63</v>
      </c>
      <c r="J121" s="40">
        <v>224.1</v>
      </c>
      <c r="K121" s="40">
        <v>26.33</v>
      </c>
      <c r="L121" s="40">
        <v>52041.33</v>
      </c>
      <c r="M121" s="40">
        <v>9385.6</v>
      </c>
      <c r="N121" s="40">
        <v>22604.18</v>
      </c>
      <c r="O121" s="40">
        <v>1224.8200000000002</v>
      </c>
      <c r="P121" s="40">
        <v>4176.01</v>
      </c>
      <c r="Q121" s="24">
        <v>90939.37999999999</v>
      </c>
      <c r="R121" s="31">
        <v>90939.37999999999</v>
      </c>
    </row>
    <row r="122" spans="1:18" x14ac:dyDescent="0.2">
      <c r="A122" s="18"/>
      <c r="B122" s="165" t="s">
        <v>14</v>
      </c>
      <c r="C122" s="166" t="s">
        <v>11</v>
      </c>
      <c r="D122" s="167" t="s">
        <v>64</v>
      </c>
      <c r="E122" s="35"/>
      <c r="F122" s="36"/>
      <c r="G122" s="36">
        <v>5688.99</v>
      </c>
      <c r="H122" s="36"/>
      <c r="I122" s="36">
        <v>6745.77</v>
      </c>
      <c r="J122" s="36"/>
      <c r="K122" s="36"/>
      <c r="L122" s="36">
        <v>149311.60999999999</v>
      </c>
      <c r="M122" s="36">
        <v>11080.81</v>
      </c>
      <c r="N122" s="36">
        <v>6565.32</v>
      </c>
      <c r="O122" s="36">
        <v>7347.53</v>
      </c>
      <c r="P122" s="36">
        <v>75569.67</v>
      </c>
      <c r="Q122" s="9">
        <v>262309.7</v>
      </c>
      <c r="R122" s="29">
        <v>262309.7</v>
      </c>
    </row>
    <row r="123" spans="1:18" x14ac:dyDescent="0.2">
      <c r="A123" s="18"/>
      <c r="B123" s="168"/>
      <c r="C123" s="174"/>
      <c r="D123" s="175" t="s">
        <v>12</v>
      </c>
      <c r="E123" s="52">
        <v>5531.3899999999994</v>
      </c>
      <c r="F123" s="53">
        <v>3235.71</v>
      </c>
      <c r="G123" s="53">
        <v>5685.4</v>
      </c>
      <c r="H123" s="53">
        <v>3343.17</v>
      </c>
      <c r="I123" s="53">
        <v>5436.23</v>
      </c>
      <c r="J123" s="53">
        <v>6352.7</v>
      </c>
      <c r="K123" s="53">
        <v>4130.99</v>
      </c>
      <c r="L123" s="53">
        <v>2634.6499999999996</v>
      </c>
      <c r="M123" s="53">
        <v>8831.630000000001</v>
      </c>
      <c r="N123" s="53">
        <v>10669.9</v>
      </c>
      <c r="O123" s="53">
        <v>7795.3899999999994</v>
      </c>
      <c r="P123" s="53">
        <v>6633.01</v>
      </c>
      <c r="Q123" s="11">
        <v>70280.17</v>
      </c>
      <c r="R123" s="51">
        <v>70280.17</v>
      </c>
    </row>
    <row r="124" spans="1:18" x14ac:dyDescent="0.2">
      <c r="A124" s="18"/>
      <c r="B124" s="168"/>
      <c r="C124" s="169" t="s">
        <v>18</v>
      </c>
      <c r="D124" s="170"/>
      <c r="E124" s="37">
        <v>5531.3899999999994</v>
      </c>
      <c r="F124" s="38">
        <v>3235.71</v>
      </c>
      <c r="G124" s="38">
        <v>11374.39</v>
      </c>
      <c r="H124" s="38">
        <v>3343.17</v>
      </c>
      <c r="I124" s="38">
        <v>12182</v>
      </c>
      <c r="J124" s="38">
        <v>6352.7</v>
      </c>
      <c r="K124" s="38">
        <v>4130.99</v>
      </c>
      <c r="L124" s="38">
        <v>151946.25999999998</v>
      </c>
      <c r="M124" s="38">
        <v>19912.440000000002</v>
      </c>
      <c r="N124" s="38">
        <v>17235.22</v>
      </c>
      <c r="O124" s="38">
        <v>15142.919999999998</v>
      </c>
      <c r="P124" s="38">
        <v>82202.679999999993</v>
      </c>
      <c r="Q124" s="10">
        <v>332589.87</v>
      </c>
      <c r="R124" s="30">
        <v>332589.87</v>
      </c>
    </row>
    <row r="125" spans="1:18" x14ac:dyDescent="0.2">
      <c r="A125" s="18"/>
      <c r="B125" s="171" t="s">
        <v>20</v>
      </c>
      <c r="C125" s="172"/>
      <c r="D125" s="172"/>
      <c r="E125" s="39">
        <v>5531.3899999999994</v>
      </c>
      <c r="F125" s="40">
        <v>3235.71</v>
      </c>
      <c r="G125" s="40">
        <v>11374.39</v>
      </c>
      <c r="H125" s="40">
        <v>3343.17</v>
      </c>
      <c r="I125" s="40">
        <v>12182</v>
      </c>
      <c r="J125" s="40">
        <v>6352.7</v>
      </c>
      <c r="K125" s="40">
        <v>4130.99</v>
      </c>
      <c r="L125" s="40">
        <v>151946.25999999998</v>
      </c>
      <c r="M125" s="40">
        <v>19912.440000000002</v>
      </c>
      <c r="N125" s="40">
        <v>17235.22</v>
      </c>
      <c r="O125" s="40">
        <v>15142.919999999998</v>
      </c>
      <c r="P125" s="40">
        <v>82202.679999999993</v>
      </c>
      <c r="Q125" s="24">
        <v>332589.87</v>
      </c>
      <c r="R125" s="31">
        <v>332589.87</v>
      </c>
    </row>
    <row r="126" spans="1:18" x14ac:dyDescent="0.2">
      <c r="A126" s="135" t="s">
        <v>22</v>
      </c>
      <c r="B126" s="173"/>
      <c r="C126" s="173"/>
      <c r="D126" s="173"/>
      <c r="E126" s="138">
        <v>5630.869999999999</v>
      </c>
      <c r="F126" s="139">
        <v>3296.03</v>
      </c>
      <c r="G126" s="139">
        <v>11901.47</v>
      </c>
      <c r="H126" s="139">
        <v>3454.67</v>
      </c>
      <c r="I126" s="139">
        <v>12640.630000000001</v>
      </c>
      <c r="J126" s="139">
        <v>6576.8</v>
      </c>
      <c r="K126" s="139">
        <v>4157.32</v>
      </c>
      <c r="L126" s="139">
        <v>203987.59</v>
      </c>
      <c r="M126" s="139">
        <v>29298.04</v>
      </c>
      <c r="N126" s="139">
        <v>39839.4</v>
      </c>
      <c r="O126" s="139">
        <v>16367.74</v>
      </c>
      <c r="P126" s="139">
        <v>86378.689999999988</v>
      </c>
      <c r="Q126" s="140">
        <v>423529.25</v>
      </c>
      <c r="R126" s="152">
        <v>423529.25</v>
      </c>
    </row>
    <row r="127" spans="1:18" x14ac:dyDescent="0.2">
      <c r="A127" s="4"/>
      <c r="B127" s="167"/>
      <c r="C127" s="167"/>
      <c r="D127" s="167"/>
      <c r="E127" s="35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9"/>
      <c r="R127" s="29"/>
    </row>
    <row r="128" spans="1:18" ht="25.5" x14ac:dyDescent="0.2">
      <c r="A128" s="158" t="s">
        <v>66</v>
      </c>
      <c r="B128" s="165" t="s">
        <v>67</v>
      </c>
      <c r="C128" s="166" t="s">
        <v>68</v>
      </c>
      <c r="D128" s="167" t="s">
        <v>92</v>
      </c>
      <c r="E128" s="35"/>
      <c r="F128" s="36"/>
      <c r="G128" s="36"/>
      <c r="H128" s="36">
        <v>902.27</v>
      </c>
      <c r="I128" s="36"/>
      <c r="J128" s="36"/>
      <c r="K128" s="36"/>
      <c r="L128" s="36"/>
      <c r="M128" s="36"/>
      <c r="N128" s="36"/>
      <c r="O128" s="36"/>
      <c r="P128" s="36">
        <v>17761.009999999998</v>
      </c>
      <c r="Q128" s="9">
        <v>18663.28</v>
      </c>
      <c r="R128" s="29">
        <v>18663.28</v>
      </c>
    </row>
    <row r="129" spans="1:19" x14ac:dyDescent="0.2">
      <c r="A129" s="18"/>
      <c r="B129" s="168"/>
      <c r="C129" s="174"/>
      <c r="D129" s="175" t="s">
        <v>70</v>
      </c>
      <c r="E129" s="52">
        <v>1436.1</v>
      </c>
      <c r="F129" s="53">
        <v>391.55</v>
      </c>
      <c r="G129" s="53">
        <v>5030.57</v>
      </c>
      <c r="H129" s="53">
        <v>1142.3</v>
      </c>
      <c r="I129" s="53">
        <v>2418.14</v>
      </c>
      <c r="J129" s="53">
        <v>1828.05</v>
      </c>
      <c r="K129" s="53">
        <v>804.81999999999994</v>
      </c>
      <c r="L129" s="53">
        <v>43298.18</v>
      </c>
      <c r="M129" s="53">
        <v>10341.93</v>
      </c>
      <c r="N129" s="53">
        <v>5261.6100000000006</v>
      </c>
      <c r="O129" s="53">
        <v>6590.77</v>
      </c>
      <c r="P129" s="53">
        <v>23008.7</v>
      </c>
      <c r="Q129" s="11">
        <v>101552.72</v>
      </c>
      <c r="R129" s="51">
        <v>101552.72</v>
      </c>
    </row>
    <row r="130" spans="1:19" ht="25.5" x14ac:dyDescent="0.2">
      <c r="A130" s="18"/>
      <c r="B130" s="168"/>
      <c r="C130" s="174"/>
      <c r="D130" s="175" t="s">
        <v>71</v>
      </c>
      <c r="E130" s="52">
        <v>13.02</v>
      </c>
      <c r="F130" s="53">
        <v>6.6</v>
      </c>
      <c r="G130" s="53">
        <v>16.170000000000002</v>
      </c>
      <c r="H130" s="53">
        <v>6.63</v>
      </c>
      <c r="I130" s="53">
        <v>22.09</v>
      </c>
      <c r="J130" s="53">
        <v>11.97</v>
      </c>
      <c r="K130" s="53">
        <v>6.61</v>
      </c>
      <c r="L130" s="53">
        <v>5747.0899999999992</v>
      </c>
      <c r="M130" s="53">
        <v>2335.38</v>
      </c>
      <c r="N130" s="53">
        <v>156.57000000000002</v>
      </c>
      <c r="O130" s="53">
        <v>24.98</v>
      </c>
      <c r="P130" s="53">
        <v>381.49</v>
      </c>
      <c r="Q130" s="11">
        <v>8728.5999999999985</v>
      </c>
      <c r="R130" s="51">
        <v>8728.5999999999985</v>
      </c>
    </row>
    <row r="131" spans="1:19" ht="25.5" x14ac:dyDescent="0.2">
      <c r="A131" s="18"/>
      <c r="B131" s="168"/>
      <c r="C131" s="174"/>
      <c r="D131" s="175" t="s">
        <v>89</v>
      </c>
      <c r="E131" s="52"/>
      <c r="F131" s="53"/>
      <c r="G131" s="53">
        <v>696.62</v>
      </c>
      <c r="H131" s="53">
        <v>44.97</v>
      </c>
      <c r="I131" s="53">
        <v>140.44</v>
      </c>
      <c r="J131" s="53">
        <v>107.09</v>
      </c>
      <c r="K131" s="53">
        <v>29.669999999999998</v>
      </c>
      <c r="L131" s="53">
        <v>2666.28</v>
      </c>
      <c r="M131" s="53">
        <v>303.83999999999997</v>
      </c>
      <c r="N131" s="53">
        <v>293.7</v>
      </c>
      <c r="O131" s="53">
        <v>159.01</v>
      </c>
      <c r="P131" s="53">
        <v>1347.6200000000001</v>
      </c>
      <c r="Q131" s="11">
        <v>5789.2400000000007</v>
      </c>
      <c r="R131" s="51">
        <v>5789.2400000000007</v>
      </c>
    </row>
    <row r="132" spans="1:19" ht="25.5" x14ac:dyDescent="0.2">
      <c r="A132" s="18"/>
      <c r="B132" s="168"/>
      <c r="C132" s="174"/>
      <c r="D132" s="175" t="s">
        <v>72</v>
      </c>
      <c r="E132" s="52">
        <v>2938.32</v>
      </c>
      <c r="F132" s="53">
        <v>3232.52</v>
      </c>
      <c r="G132" s="53">
        <v>244.4</v>
      </c>
      <c r="H132" s="53">
        <v>2060.14</v>
      </c>
      <c r="I132" s="53">
        <v>1753.71</v>
      </c>
      <c r="J132" s="53">
        <v>2411.8000000000002</v>
      </c>
      <c r="K132" s="53">
        <v>9117.83</v>
      </c>
      <c r="L132" s="53">
        <v>7272.6299999999992</v>
      </c>
      <c r="M132" s="53">
        <v>3719.33</v>
      </c>
      <c r="N132" s="53">
        <v>18657.86</v>
      </c>
      <c r="O132" s="53">
        <v>6087.85</v>
      </c>
      <c r="P132" s="53">
        <v>8827.2199999999993</v>
      </c>
      <c r="Q132" s="11">
        <v>66323.61</v>
      </c>
      <c r="R132" s="51">
        <v>66323.61</v>
      </c>
    </row>
    <row r="133" spans="1:19" x14ac:dyDescent="0.2">
      <c r="A133" s="18"/>
      <c r="B133" s="168"/>
      <c r="C133" s="169" t="s">
        <v>194</v>
      </c>
      <c r="D133" s="170"/>
      <c r="E133" s="37">
        <v>4387.4400000000005</v>
      </c>
      <c r="F133" s="38">
        <v>3630.67</v>
      </c>
      <c r="G133" s="38">
        <v>5987.7599999999993</v>
      </c>
      <c r="H133" s="38">
        <v>4156.3099999999995</v>
      </c>
      <c r="I133" s="38">
        <v>4334.38</v>
      </c>
      <c r="J133" s="38">
        <v>4358.91</v>
      </c>
      <c r="K133" s="38">
        <v>9958.93</v>
      </c>
      <c r="L133" s="38">
        <v>58984.179999999993</v>
      </c>
      <c r="M133" s="38">
        <v>16700.480000000003</v>
      </c>
      <c r="N133" s="38">
        <v>24369.74</v>
      </c>
      <c r="O133" s="38">
        <v>12862.61</v>
      </c>
      <c r="P133" s="38">
        <v>51326.04</v>
      </c>
      <c r="Q133" s="10">
        <v>201057.45</v>
      </c>
      <c r="R133" s="30">
        <v>201057.45</v>
      </c>
    </row>
    <row r="134" spans="1:19" x14ac:dyDescent="0.2">
      <c r="A134" s="18"/>
      <c r="B134" s="171" t="s">
        <v>195</v>
      </c>
      <c r="C134" s="172"/>
      <c r="D134" s="172"/>
      <c r="E134" s="39">
        <v>4387.4400000000005</v>
      </c>
      <c r="F134" s="40">
        <v>3630.67</v>
      </c>
      <c r="G134" s="40">
        <v>5987.7599999999993</v>
      </c>
      <c r="H134" s="40">
        <v>4156.3099999999995</v>
      </c>
      <c r="I134" s="40">
        <v>4334.38</v>
      </c>
      <c r="J134" s="40">
        <v>4358.91</v>
      </c>
      <c r="K134" s="40">
        <v>9958.93</v>
      </c>
      <c r="L134" s="40">
        <v>58984.179999999993</v>
      </c>
      <c r="M134" s="40">
        <v>16700.480000000003</v>
      </c>
      <c r="N134" s="40">
        <v>24369.74</v>
      </c>
      <c r="O134" s="40">
        <v>12862.61</v>
      </c>
      <c r="P134" s="40">
        <v>51326.04</v>
      </c>
      <c r="Q134" s="24">
        <v>201057.45</v>
      </c>
      <c r="R134" s="31">
        <v>201057.45</v>
      </c>
    </row>
    <row r="135" spans="1:19" x14ac:dyDescent="0.2">
      <c r="A135" s="135" t="s">
        <v>196</v>
      </c>
      <c r="B135" s="173"/>
      <c r="C135" s="173"/>
      <c r="D135" s="173"/>
      <c r="E135" s="138">
        <v>4387.4400000000005</v>
      </c>
      <c r="F135" s="139">
        <v>3630.67</v>
      </c>
      <c r="G135" s="139">
        <v>5987.7599999999993</v>
      </c>
      <c r="H135" s="139">
        <v>4156.3099999999995</v>
      </c>
      <c r="I135" s="139">
        <v>4334.38</v>
      </c>
      <c r="J135" s="139">
        <v>4358.91</v>
      </c>
      <c r="K135" s="139">
        <v>9958.93</v>
      </c>
      <c r="L135" s="139">
        <v>58984.179999999993</v>
      </c>
      <c r="M135" s="139">
        <v>16700.480000000003</v>
      </c>
      <c r="N135" s="139">
        <v>24369.74</v>
      </c>
      <c r="O135" s="139">
        <v>12862.61</v>
      </c>
      <c r="P135" s="139">
        <v>51326.04</v>
      </c>
      <c r="Q135" s="140">
        <v>201057.45</v>
      </c>
      <c r="R135" s="152">
        <v>201057.45</v>
      </c>
    </row>
    <row r="136" spans="1:19" ht="13.5" thickBot="1" x14ac:dyDescent="0.25">
      <c r="A136" s="4"/>
      <c r="B136" s="167"/>
      <c r="C136" s="167"/>
      <c r="D136" s="167"/>
      <c r="E136" s="35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9"/>
      <c r="R136" s="29"/>
    </row>
    <row r="137" spans="1:19" ht="13.5" thickBot="1" x14ac:dyDescent="0.25">
      <c r="A137" s="142" t="s">
        <v>17</v>
      </c>
      <c r="B137" s="176"/>
      <c r="C137" s="176"/>
      <c r="D137" s="176"/>
      <c r="E137" s="144">
        <v>29701.93</v>
      </c>
      <c r="F137" s="145">
        <v>18799.739999999998</v>
      </c>
      <c r="G137" s="145">
        <v>98079.05</v>
      </c>
      <c r="H137" s="145">
        <v>26133.820000000003</v>
      </c>
      <c r="I137" s="145">
        <v>88490.410000000018</v>
      </c>
      <c r="J137" s="145">
        <v>49156.76</v>
      </c>
      <c r="K137" s="145">
        <v>23183.969999999998</v>
      </c>
      <c r="L137" s="145">
        <v>1149736.7099999997</v>
      </c>
      <c r="M137" s="145">
        <v>234314.16999999995</v>
      </c>
      <c r="N137" s="145">
        <v>181414.19</v>
      </c>
      <c r="O137" s="145">
        <v>886250.94999999972</v>
      </c>
      <c r="P137" s="145">
        <v>502696.58999999979</v>
      </c>
      <c r="Q137" s="146">
        <v>3287958.290000001</v>
      </c>
      <c r="R137" s="153">
        <v>3287958.290000001</v>
      </c>
    </row>
    <row r="142" spans="1:19" ht="13.5" thickBot="1" x14ac:dyDescent="0.25"/>
    <row r="143" spans="1:19" x14ac:dyDescent="0.2">
      <c r="Q143" s="47" t="s">
        <v>26</v>
      </c>
      <c r="R143" s="48">
        <v>0</v>
      </c>
      <c r="S143" s="85"/>
    </row>
    <row r="144" spans="1:19" x14ac:dyDescent="0.2">
      <c r="Q144" s="45" t="s">
        <v>27</v>
      </c>
      <c r="R144" s="46">
        <v>1164</v>
      </c>
      <c r="S144" s="6"/>
    </row>
    <row r="145" spans="17:19" x14ac:dyDescent="0.2">
      <c r="Q145" s="45" t="s">
        <v>28</v>
      </c>
      <c r="R145" s="46">
        <v>191158.58</v>
      </c>
      <c r="S145" s="6"/>
    </row>
    <row r="146" spans="17:19" ht="13.5" thickBot="1" x14ac:dyDescent="0.25">
      <c r="Q146" s="45" t="s">
        <v>29</v>
      </c>
      <c r="R146" s="46">
        <v>3095635.71</v>
      </c>
      <c r="S146" s="6"/>
    </row>
    <row r="147" spans="17:19" ht="13.5" thickBot="1" x14ac:dyDescent="0.25">
      <c r="Q147" s="49" t="s">
        <v>30</v>
      </c>
      <c r="R147" s="50">
        <v>3287958.29</v>
      </c>
      <c r="S147" s="6"/>
    </row>
  </sheetData>
  <pageMargins left="0.7" right="0.7" top="0.75" bottom="0.75" header="0.3" footer="0.3"/>
  <pageSetup scale="4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0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J22" sqref="J22"/>
    </sheetView>
  </sheetViews>
  <sheetFormatPr defaultRowHeight="12.75" x14ac:dyDescent="0.2"/>
  <cols>
    <col min="1" max="1" width="14.85546875" style="128" customWidth="1"/>
    <col min="2" max="2" width="35.7109375" style="128" customWidth="1"/>
    <col min="3" max="3" width="23.140625" style="128" customWidth="1"/>
    <col min="4" max="4" width="33.7109375" style="128" customWidth="1"/>
    <col min="5" max="7" width="8.5703125" bestFit="1" customWidth="1"/>
    <col min="8" max="9" width="7.42578125" bestFit="1" customWidth="1"/>
    <col min="10" max="10" width="8.5703125" bestFit="1" customWidth="1"/>
    <col min="11" max="11" width="7.42578125" bestFit="1" customWidth="1"/>
    <col min="12" max="13" width="5.85546875" bestFit="1" customWidth="1"/>
    <col min="14" max="14" width="8.5703125" bestFit="1" customWidth="1"/>
    <col min="15" max="15" width="9.28515625" bestFit="1" customWidth="1"/>
    <col min="16" max="16" width="7.42578125" bestFit="1" customWidth="1"/>
    <col min="17" max="17" width="10.85546875" bestFit="1" customWidth="1"/>
    <col min="18" max="18" width="12.42578125" bestFit="1" customWidth="1"/>
  </cols>
  <sheetData>
    <row r="1" spans="1:19" x14ac:dyDescent="0.2">
      <c r="A1" s="162" t="s">
        <v>322</v>
      </c>
      <c r="B1" s="162" t="s">
        <v>321</v>
      </c>
      <c r="C1" s="162"/>
      <c r="D1" s="16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25.5" x14ac:dyDescent="0.2">
      <c r="A2" s="128" t="s">
        <v>337</v>
      </c>
      <c r="B2" s="128" t="s">
        <v>336</v>
      </c>
    </row>
    <row r="5" spans="1:19" x14ac:dyDescent="0.2">
      <c r="A5" s="163" t="s">
        <v>31</v>
      </c>
      <c r="B5" s="163"/>
      <c r="C5" s="163"/>
      <c r="D5" s="163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63"/>
      <c r="B6" s="163"/>
      <c r="C6" s="163"/>
      <c r="D6" s="163"/>
      <c r="E6" s="159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77" t="s">
        <v>2</v>
      </c>
      <c r="B7" s="164" t="s">
        <v>3</v>
      </c>
      <c r="C7" s="164" t="s">
        <v>4</v>
      </c>
      <c r="D7" s="164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</row>
    <row r="8" spans="1:19" x14ac:dyDescent="0.2">
      <c r="A8" s="158" t="s">
        <v>129</v>
      </c>
      <c r="B8" s="165" t="s">
        <v>130</v>
      </c>
      <c r="C8" s="166" t="s">
        <v>131</v>
      </c>
      <c r="D8" s="167" t="s">
        <v>130</v>
      </c>
      <c r="E8" s="35"/>
      <c r="F8" s="36"/>
      <c r="G8" s="36"/>
      <c r="H8" s="36"/>
      <c r="I8" s="36"/>
      <c r="J8" s="36"/>
      <c r="K8" s="36"/>
      <c r="L8" s="36"/>
      <c r="M8" s="36"/>
      <c r="N8" s="36"/>
      <c r="O8" s="36">
        <v>-8403.2800000000007</v>
      </c>
      <c r="P8" s="36"/>
      <c r="Q8" s="9">
        <v>-8403.2800000000007</v>
      </c>
      <c r="R8" s="29">
        <v>-8403.2800000000007</v>
      </c>
    </row>
    <row r="9" spans="1:19" ht="25.5" x14ac:dyDescent="0.2">
      <c r="A9" s="160"/>
      <c r="B9" s="168"/>
      <c r="C9" s="169" t="s">
        <v>142</v>
      </c>
      <c r="D9" s="170"/>
      <c r="E9" s="37"/>
      <c r="F9" s="38"/>
      <c r="G9" s="38"/>
      <c r="H9" s="38"/>
      <c r="I9" s="38"/>
      <c r="J9" s="38"/>
      <c r="K9" s="38"/>
      <c r="L9" s="38"/>
      <c r="M9" s="38"/>
      <c r="N9" s="38"/>
      <c r="O9" s="38">
        <v>-8403.2800000000007</v>
      </c>
      <c r="P9" s="38"/>
      <c r="Q9" s="10">
        <v>-8403.2800000000007</v>
      </c>
      <c r="R9" s="30">
        <v>-8403.2800000000007</v>
      </c>
    </row>
    <row r="10" spans="1:19" x14ac:dyDescent="0.2">
      <c r="A10" s="160"/>
      <c r="B10" s="171" t="s">
        <v>143</v>
      </c>
      <c r="C10" s="172"/>
      <c r="D10" s="172"/>
      <c r="E10" s="39"/>
      <c r="F10" s="40"/>
      <c r="G10" s="40"/>
      <c r="H10" s="40"/>
      <c r="I10" s="40"/>
      <c r="J10" s="40"/>
      <c r="K10" s="40"/>
      <c r="L10" s="40"/>
      <c r="M10" s="40"/>
      <c r="N10" s="40"/>
      <c r="O10" s="40">
        <v>-8403.2800000000007</v>
      </c>
      <c r="P10" s="40"/>
      <c r="Q10" s="24">
        <v>-8403.2800000000007</v>
      </c>
      <c r="R10" s="31">
        <v>-8403.2800000000007</v>
      </c>
    </row>
    <row r="11" spans="1:19" ht="25.5" x14ac:dyDescent="0.2">
      <c r="A11" s="178" t="s">
        <v>144</v>
      </c>
      <c r="B11" s="173"/>
      <c r="C11" s="173"/>
      <c r="D11" s="173"/>
      <c r="E11" s="138"/>
      <c r="F11" s="139"/>
      <c r="G11" s="139"/>
      <c r="H11" s="139"/>
      <c r="I11" s="139"/>
      <c r="J11" s="139"/>
      <c r="K11" s="139"/>
      <c r="L11" s="139"/>
      <c r="M11" s="139"/>
      <c r="N11" s="139"/>
      <c r="O11" s="139">
        <v>-8403.2800000000007</v>
      </c>
      <c r="P11" s="139"/>
      <c r="Q11" s="140">
        <v>-8403.2800000000007</v>
      </c>
      <c r="R11" s="152">
        <v>-8403.2800000000007</v>
      </c>
    </row>
    <row r="12" spans="1:19" x14ac:dyDescent="0.2">
      <c r="A12" s="167"/>
      <c r="B12" s="167"/>
      <c r="C12" s="167"/>
      <c r="D12" s="167"/>
      <c r="E12" s="35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9"/>
      <c r="R12" s="29"/>
    </row>
    <row r="13" spans="1:19" ht="25.5" x14ac:dyDescent="0.2">
      <c r="A13" s="158" t="s">
        <v>9</v>
      </c>
      <c r="B13" s="165" t="s">
        <v>34</v>
      </c>
      <c r="C13" s="166" t="s">
        <v>35</v>
      </c>
      <c r="D13" s="167" t="s">
        <v>34</v>
      </c>
      <c r="E13" s="35">
        <v>-2.25</v>
      </c>
      <c r="F13" s="36">
        <v>0.09</v>
      </c>
      <c r="G13" s="36">
        <v>10.66</v>
      </c>
      <c r="H13" s="36"/>
      <c r="I13" s="36">
        <v>0.01</v>
      </c>
      <c r="J13" s="36">
        <v>-0.71</v>
      </c>
      <c r="K13" s="36">
        <v>-0.52</v>
      </c>
      <c r="L13" s="36">
        <v>0.01</v>
      </c>
      <c r="M13" s="36">
        <v>0.1</v>
      </c>
      <c r="N13" s="36"/>
      <c r="O13" s="36">
        <v>0.01</v>
      </c>
      <c r="P13" s="36"/>
      <c r="Q13" s="9">
        <v>7.3999999999999986</v>
      </c>
      <c r="R13" s="29">
        <v>7.3999999999999986</v>
      </c>
    </row>
    <row r="14" spans="1:19" x14ac:dyDescent="0.2">
      <c r="A14" s="160"/>
      <c r="B14" s="168"/>
      <c r="C14" s="169" t="s">
        <v>145</v>
      </c>
      <c r="D14" s="170"/>
      <c r="E14" s="37">
        <v>-2.25</v>
      </c>
      <c r="F14" s="38">
        <v>0.09</v>
      </c>
      <c r="G14" s="38">
        <v>10.66</v>
      </c>
      <c r="H14" s="38"/>
      <c r="I14" s="38">
        <v>0.01</v>
      </c>
      <c r="J14" s="38">
        <v>-0.71</v>
      </c>
      <c r="K14" s="38">
        <v>-0.52</v>
      </c>
      <c r="L14" s="38">
        <v>0.01</v>
      </c>
      <c r="M14" s="38">
        <v>0.1</v>
      </c>
      <c r="N14" s="38"/>
      <c r="O14" s="38">
        <v>0.01</v>
      </c>
      <c r="P14" s="38"/>
      <c r="Q14" s="10">
        <v>7.3999999999999986</v>
      </c>
      <c r="R14" s="30">
        <v>7.3999999999999986</v>
      </c>
    </row>
    <row r="15" spans="1:19" x14ac:dyDescent="0.2">
      <c r="A15" s="160"/>
      <c r="B15" s="171" t="s">
        <v>146</v>
      </c>
      <c r="C15" s="172"/>
      <c r="D15" s="172"/>
      <c r="E15" s="39">
        <v>-2.25</v>
      </c>
      <c r="F15" s="40">
        <v>0.09</v>
      </c>
      <c r="G15" s="40">
        <v>10.66</v>
      </c>
      <c r="H15" s="40"/>
      <c r="I15" s="40">
        <v>0.01</v>
      </c>
      <c r="J15" s="40">
        <v>-0.71</v>
      </c>
      <c r="K15" s="40">
        <v>-0.52</v>
      </c>
      <c r="L15" s="40">
        <v>0.01</v>
      </c>
      <c r="M15" s="40">
        <v>0.1</v>
      </c>
      <c r="N15" s="40"/>
      <c r="O15" s="40">
        <v>0.01</v>
      </c>
      <c r="P15" s="40"/>
      <c r="Q15" s="24">
        <v>7.3999999999999986</v>
      </c>
      <c r="R15" s="31">
        <v>7.3999999999999986</v>
      </c>
    </row>
    <row r="16" spans="1:19" x14ac:dyDescent="0.2">
      <c r="A16" s="160"/>
      <c r="B16" s="165" t="s">
        <v>39</v>
      </c>
      <c r="C16" s="166" t="s">
        <v>11</v>
      </c>
      <c r="D16" s="167" t="s">
        <v>12</v>
      </c>
      <c r="E16" s="35">
        <v>815.98</v>
      </c>
      <c r="F16" s="36">
        <v>919.18000000000006</v>
      </c>
      <c r="G16" s="36">
        <v>457.67</v>
      </c>
      <c r="H16" s="36">
        <v>143.63999999999999</v>
      </c>
      <c r="I16" s="36"/>
      <c r="J16" s="36">
        <v>143.46</v>
      </c>
      <c r="K16" s="36">
        <v>260.44</v>
      </c>
      <c r="L16" s="36"/>
      <c r="M16" s="36"/>
      <c r="N16" s="36"/>
      <c r="O16" s="36"/>
      <c r="P16" s="36"/>
      <c r="Q16" s="9">
        <v>2740.37</v>
      </c>
      <c r="R16" s="29">
        <v>2740.37</v>
      </c>
    </row>
    <row r="17" spans="1:18" x14ac:dyDescent="0.2">
      <c r="A17" s="160"/>
      <c r="B17" s="168"/>
      <c r="C17" s="169" t="s">
        <v>18</v>
      </c>
      <c r="D17" s="170"/>
      <c r="E17" s="37">
        <v>815.98</v>
      </c>
      <c r="F17" s="38">
        <v>919.18000000000006</v>
      </c>
      <c r="G17" s="38">
        <v>457.67</v>
      </c>
      <c r="H17" s="38">
        <v>143.63999999999999</v>
      </c>
      <c r="I17" s="38"/>
      <c r="J17" s="38">
        <v>143.46</v>
      </c>
      <c r="K17" s="38">
        <v>260.44</v>
      </c>
      <c r="L17" s="38"/>
      <c r="M17" s="38"/>
      <c r="N17" s="38"/>
      <c r="O17" s="38"/>
      <c r="P17" s="38"/>
      <c r="Q17" s="10">
        <v>2740.37</v>
      </c>
      <c r="R17" s="30">
        <v>2740.37</v>
      </c>
    </row>
    <row r="18" spans="1:18" x14ac:dyDescent="0.2">
      <c r="A18" s="160"/>
      <c r="B18" s="171" t="s">
        <v>150</v>
      </c>
      <c r="C18" s="172"/>
      <c r="D18" s="172"/>
      <c r="E18" s="39">
        <v>815.98</v>
      </c>
      <c r="F18" s="40">
        <v>919.18000000000006</v>
      </c>
      <c r="G18" s="40">
        <v>457.67</v>
      </c>
      <c r="H18" s="40">
        <v>143.63999999999999</v>
      </c>
      <c r="I18" s="40"/>
      <c r="J18" s="40">
        <v>143.46</v>
      </c>
      <c r="K18" s="40">
        <v>260.44</v>
      </c>
      <c r="L18" s="40"/>
      <c r="M18" s="40"/>
      <c r="N18" s="40"/>
      <c r="O18" s="40"/>
      <c r="P18" s="40"/>
      <c r="Q18" s="24">
        <v>2740.37</v>
      </c>
      <c r="R18" s="31">
        <v>2740.37</v>
      </c>
    </row>
    <row r="19" spans="1:18" ht="25.5" x14ac:dyDescent="0.2">
      <c r="A19" s="160"/>
      <c r="B19" s="165" t="s">
        <v>41</v>
      </c>
      <c r="C19" s="166" t="s">
        <v>37</v>
      </c>
      <c r="D19" s="167" t="s">
        <v>38</v>
      </c>
      <c r="E19" s="35">
        <v>10040</v>
      </c>
      <c r="F19" s="36">
        <v>6467.63</v>
      </c>
      <c r="G19" s="36">
        <v>19570</v>
      </c>
      <c r="H19" s="36"/>
      <c r="I19" s="36">
        <v>400</v>
      </c>
      <c r="J19" s="36"/>
      <c r="K19" s="36"/>
      <c r="L19" s="36"/>
      <c r="M19" s="36">
        <v>888</v>
      </c>
      <c r="N19" s="36">
        <v>806</v>
      </c>
      <c r="O19" s="36"/>
      <c r="P19" s="36"/>
      <c r="Q19" s="9">
        <v>38171.630000000005</v>
      </c>
      <c r="R19" s="29">
        <v>38171.630000000005</v>
      </c>
    </row>
    <row r="20" spans="1:18" x14ac:dyDescent="0.2">
      <c r="A20" s="160"/>
      <c r="B20" s="168"/>
      <c r="C20" s="169" t="s">
        <v>147</v>
      </c>
      <c r="D20" s="170"/>
      <c r="E20" s="37">
        <v>10040</v>
      </c>
      <c r="F20" s="38">
        <v>6467.63</v>
      </c>
      <c r="G20" s="38">
        <v>19570</v>
      </c>
      <c r="H20" s="38"/>
      <c r="I20" s="38">
        <v>400</v>
      </c>
      <c r="J20" s="38"/>
      <c r="K20" s="38"/>
      <c r="L20" s="38"/>
      <c r="M20" s="38">
        <v>888</v>
      </c>
      <c r="N20" s="38">
        <v>806</v>
      </c>
      <c r="O20" s="38"/>
      <c r="P20" s="38"/>
      <c r="Q20" s="10">
        <v>38171.630000000005</v>
      </c>
      <c r="R20" s="30">
        <v>38171.630000000005</v>
      </c>
    </row>
    <row r="21" spans="1:18" ht="25.5" x14ac:dyDescent="0.2">
      <c r="A21" s="160"/>
      <c r="B21" s="171" t="s">
        <v>151</v>
      </c>
      <c r="C21" s="172"/>
      <c r="D21" s="172"/>
      <c r="E21" s="39">
        <v>10040</v>
      </c>
      <c r="F21" s="40">
        <v>6467.63</v>
      </c>
      <c r="G21" s="40">
        <v>19570</v>
      </c>
      <c r="H21" s="40"/>
      <c r="I21" s="40">
        <v>400</v>
      </c>
      <c r="J21" s="40"/>
      <c r="K21" s="40"/>
      <c r="L21" s="40"/>
      <c r="M21" s="40">
        <v>888</v>
      </c>
      <c r="N21" s="40">
        <v>806</v>
      </c>
      <c r="O21" s="40"/>
      <c r="P21" s="40"/>
      <c r="Q21" s="24">
        <v>38171.630000000005</v>
      </c>
      <c r="R21" s="31">
        <v>38171.630000000005</v>
      </c>
    </row>
    <row r="22" spans="1:18" x14ac:dyDescent="0.2">
      <c r="A22" s="160"/>
      <c r="B22" s="165" t="s">
        <v>14</v>
      </c>
      <c r="C22" s="166" t="s">
        <v>11</v>
      </c>
      <c r="D22" s="167" t="s">
        <v>12</v>
      </c>
      <c r="E22" s="35">
        <v>75.56</v>
      </c>
      <c r="F22" s="36">
        <v>-17.140000000000022</v>
      </c>
      <c r="G22" s="36">
        <v>-18.239999999999988</v>
      </c>
      <c r="H22" s="36">
        <v>-22.01</v>
      </c>
      <c r="I22" s="36">
        <v>27.010000000000005</v>
      </c>
      <c r="J22" s="36">
        <v>-68.17</v>
      </c>
      <c r="K22" s="36">
        <v>65.77</v>
      </c>
      <c r="L22" s="36">
        <v>-33.960000000000008</v>
      </c>
      <c r="M22" s="36">
        <v>-40.97</v>
      </c>
      <c r="N22" s="36"/>
      <c r="O22" s="36"/>
      <c r="P22" s="36">
        <v>106.92</v>
      </c>
      <c r="Q22" s="9">
        <v>74.769999999999982</v>
      </c>
      <c r="R22" s="29">
        <v>74.769999999999982</v>
      </c>
    </row>
    <row r="23" spans="1:18" x14ac:dyDescent="0.2">
      <c r="A23" s="160"/>
      <c r="B23" s="168"/>
      <c r="C23" s="169" t="s">
        <v>18</v>
      </c>
      <c r="D23" s="170"/>
      <c r="E23" s="37">
        <v>75.56</v>
      </c>
      <c r="F23" s="38">
        <v>-17.140000000000022</v>
      </c>
      <c r="G23" s="38">
        <v>-18.239999999999988</v>
      </c>
      <c r="H23" s="38">
        <v>-22.01</v>
      </c>
      <c r="I23" s="38">
        <v>27.010000000000005</v>
      </c>
      <c r="J23" s="38">
        <v>-68.17</v>
      </c>
      <c r="K23" s="38">
        <v>65.77</v>
      </c>
      <c r="L23" s="38">
        <v>-33.960000000000008</v>
      </c>
      <c r="M23" s="38">
        <v>-40.97</v>
      </c>
      <c r="N23" s="38"/>
      <c r="O23" s="38"/>
      <c r="P23" s="38">
        <v>106.92</v>
      </c>
      <c r="Q23" s="10">
        <v>74.769999999999982</v>
      </c>
      <c r="R23" s="30">
        <v>74.769999999999982</v>
      </c>
    </row>
    <row r="24" spans="1:18" x14ac:dyDescent="0.2">
      <c r="A24" s="160"/>
      <c r="B24" s="171" t="s">
        <v>20</v>
      </c>
      <c r="C24" s="172"/>
      <c r="D24" s="172"/>
      <c r="E24" s="39">
        <v>75.56</v>
      </c>
      <c r="F24" s="40">
        <v>-17.140000000000022</v>
      </c>
      <c r="G24" s="40">
        <v>-18.239999999999988</v>
      </c>
      <c r="H24" s="40">
        <v>-22.01</v>
      </c>
      <c r="I24" s="40">
        <v>27.010000000000005</v>
      </c>
      <c r="J24" s="40">
        <v>-68.17</v>
      </c>
      <c r="K24" s="40">
        <v>65.77</v>
      </c>
      <c r="L24" s="40">
        <v>-33.960000000000008</v>
      </c>
      <c r="M24" s="40">
        <v>-40.97</v>
      </c>
      <c r="N24" s="40"/>
      <c r="O24" s="40"/>
      <c r="P24" s="40">
        <v>106.92</v>
      </c>
      <c r="Q24" s="24">
        <v>74.769999999999982</v>
      </c>
      <c r="R24" s="31">
        <v>74.769999999999982</v>
      </c>
    </row>
    <row r="25" spans="1:18" x14ac:dyDescent="0.2">
      <c r="A25" s="160"/>
      <c r="B25" s="165" t="s">
        <v>42</v>
      </c>
      <c r="C25" s="166" t="s">
        <v>42</v>
      </c>
      <c r="D25" s="167" t="s">
        <v>42</v>
      </c>
      <c r="E25" s="35"/>
      <c r="F25" s="36"/>
      <c r="G25" s="36">
        <v>12.57</v>
      </c>
      <c r="H25" s="36"/>
      <c r="I25" s="36">
        <v>137.26</v>
      </c>
      <c r="J25" s="36">
        <v>-137.26</v>
      </c>
      <c r="K25" s="36"/>
      <c r="L25" s="36"/>
      <c r="M25" s="36">
        <v>36.11</v>
      </c>
      <c r="N25" s="36">
        <v>25677</v>
      </c>
      <c r="O25" s="36">
        <v>-25677</v>
      </c>
      <c r="P25" s="36"/>
      <c r="Q25" s="9">
        <v>48.680000000000291</v>
      </c>
      <c r="R25" s="29">
        <v>48.680000000000291</v>
      </c>
    </row>
    <row r="26" spans="1:18" x14ac:dyDescent="0.2">
      <c r="A26" s="160"/>
      <c r="B26" s="168"/>
      <c r="C26" s="169" t="s">
        <v>154</v>
      </c>
      <c r="D26" s="170"/>
      <c r="E26" s="37"/>
      <c r="F26" s="38"/>
      <c r="G26" s="38">
        <v>12.57</v>
      </c>
      <c r="H26" s="38"/>
      <c r="I26" s="38">
        <v>137.26</v>
      </c>
      <c r="J26" s="38">
        <v>-137.26</v>
      </c>
      <c r="K26" s="38"/>
      <c r="L26" s="38"/>
      <c r="M26" s="38">
        <v>36.11</v>
      </c>
      <c r="N26" s="38">
        <v>25677</v>
      </c>
      <c r="O26" s="38">
        <v>-25677</v>
      </c>
      <c r="P26" s="38"/>
      <c r="Q26" s="10">
        <v>48.680000000000291</v>
      </c>
      <c r="R26" s="30">
        <v>48.680000000000291</v>
      </c>
    </row>
    <row r="27" spans="1:18" x14ac:dyDescent="0.2">
      <c r="A27" s="160"/>
      <c r="B27" s="171" t="s">
        <v>154</v>
      </c>
      <c r="C27" s="172"/>
      <c r="D27" s="172"/>
      <c r="E27" s="39"/>
      <c r="F27" s="40"/>
      <c r="G27" s="40">
        <v>12.57</v>
      </c>
      <c r="H27" s="40"/>
      <c r="I27" s="40">
        <v>137.26</v>
      </c>
      <c r="J27" s="40">
        <v>-137.26</v>
      </c>
      <c r="K27" s="40"/>
      <c r="L27" s="40"/>
      <c r="M27" s="40">
        <v>36.11</v>
      </c>
      <c r="N27" s="40">
        <v>25677</v>
      </c>
      <c r="O27" s="40">
        <v>-25677</v>
      </c>
      <c r="P27" s="40"/>
      <c r="Q27" s="24">
        <v>48.680000000000291</v>
      </c>
      <c r="R27" s="31">
        <v>48.680000000000291</v>
      </c>
    </row>
    <row r="28" spans="1:18" x14ac:dyDescent="0.2">
      <c r="A28" s="160"/>
      <c r="B28" s="165" t="s">
        <v>43</v>
      </c>
      <c r="C28" s="166" t="s">
        <v>11</v>
      </c>
      <c r="D28" s="167" t="s">
        <v>12</v>
      </c>
      <c r="E28" s="35"/>
      <c r="F28" s="36"/>
      <c r="G28" s="36">
        <v>215.17</v>
      </c>
      <c r="H28" s="36"/>
      <c r="I28" s="36">
        <v>255.51</v>
      </c>
      <c r="J28" s="36"/>
      <c r="K28" s="36"/>
      <c r="L28" s="36"/>
      <c r="M28" s="36"/>
      <c r="N28" s="36"/>
      <c r="O28" s="36"/>
      <c r="P28" s="36"/>
      <c r="Q28" s="9">
        <v>470.67999999999995</v>
      </c>
      <c r="R28" s="29">
        <v>470.67999999999995</v>
      </c>
    </row>
    <row r="29" spans="1:18" x14ac:dyDescent="0.2">
      <c r="A29" s="160"/>
      <c r="B29" s="168"/>
      <c r="C29" s="169" t="s">
        <v>18</v>
      </c>
      <c r="D29" s="170"/>
      <c r="E29" s="37"/>
      <c r="F29" s="38"/>
      <c r="G29" s="38">
        <v>215.17</v>
      </c>
      <c r="H29" s="38"/>
      <c r="I29" s="38">
        <v>255.51</v>
      </c>
      <c r="J29" s="38"/>
      <c r="K29" s="38"/>
      <c r="L29" s="38"/>
      <c r="M29" s="38"/>
      <c r="N29" s="38"/>
      <c r="O29" s="38"/>
      <c r="P29" s="38"/>
      <c r="Q29" s="10">
        <v>470.67999999999995</v>
      </c>
      <c r="R29" s="30">
        <v>470.67999999999995</v>
      </c>
    </row>
    <row r="30" spans="1:18" x14ac:dyDescent="0.2">
      <c r="A30" s="160"/>
      <c r="B30" s="171" t="s">
        <v>156</v>
      </c>
      <c r="C30" s="172"/>
      <c r="D30" s="172"/>
      <c r="E30" s="39"/>
      <c r="F30" s="40"/>
      <c r="G30" s="40">
        <v>215.17</v>
      </c>
      <c r="H30" s="40"/>
      <c r="I30" s="40">
        <v>255.51</v>
      </c>
      <c r="J30" s="40"/>
      <c r="K30" s="40"/>
      <c r="L30" s="40"/>
      <c r="M30" s="40"/>
      <c r="N30" s="40"/>
      <c r="O30" s="40"/>
      <c r="P30" s="40"/>
      <c r="Q30" s="24">
        <v>470.67999999999995</v>
      </c>
      <c r="R30" s="31">
        <v>470.67999999999995</v>
      </c>
    </row>
    <row r="31" spans="1:18" ht="25.5" x14ac:dyDescent="0.2">
      <c r="A31" s="178" t="s">
        <v>21</v>
      </c>
      <c r="B31" s="173"/>
      <c r="C31" s="173"/>
      <c r="D31" s="173"/>
      <c r="E31" s="138">
        <v>10929.289999999999</v>
      </c>
      <c r="F31" s="139">
        <v>7369.76</v>
      </c>
      <c r="G31" s="139">
        <v>20247.829999999998</v>
      </c>
      <c r="H31" s="139">
        <v>121.62999999999998</v>
      </c>
      <c r="I31" s="139">
        <v>819.79</v>
      </c>
      <c r="J31" s="139">
        <v>-62.679999999999993</v>
      </c>
      <c r="K31" s="139">
        <v>325.69</v>
      </c>
      <c r="L31" s="139">
        <v>-33.95000000000001</v>
      </c>
      <c r="M31" s="139">
        <v>883.24</v>
      </c>
      <c r="N31" s="139">
        <v>26483</v>
      </c>
      <c r="O31" s="139">
        <v>-25676.99</v>
      </c>
      <c r="P31" s="139">
        <v>106.92</v>
      </c>
      <c r="Q31" s="140">
        <v>41513.53</v>
      </c>
      <c r="R31" s="152">
        <v>41513.53</v>
      </c>
    </row>
    <row r="32" spans="1:18" x14ac:dyDescent="0.2">
      <c r="A32" s="167"/>
      <c r="B32" s="167"/>
      <c r="C32" s="167"/>
      <c r="D32" s="167"/>
      <c r="E32" s="35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9"/>
      <c r="R32" s="29"/>
    </row>
    <row r="33" spans="1:18" x14ac:dyDescent="0.2">
      <c r="A33" s="158" t="s">
        <v>45</v>
      </c>
      <c r="B33" s="165" t="s">
        <v>94</v>
      </c>
      <c r="C33" s="166" t="s">
        <v>49</v>
      </c>
      <c r="D33" s="167" t="s">
        <v>50</v>
      </c>
      <c r="E33" s="35"/>
      <c r="F33" s="36"/>
      <c r="G33" s="36"/>
      <c r="H33" s="36"/>
      <c r="I33" s="36"/>
      <c r="J33" s="36">
        <v>7143.8</v>
      </c>
      <c r="K33" s="36"/>
      <c r="L33" s="36"/>
      <c r="M33" s="36"/>
      <c r="N33" s="36"/>
      <c r="O33" s="36"/>
      <c r="P33" s="36"/>
      <c r="Q33" s="9">
        <v>7143.8</v>
      </c>
      <c r="R33" s="29">
        <v>7143.8</v>
      </c>
    </row>
    <row r="34" spans="1:18" x14ac:dyDescent="0.2">
      <c r="A34" s="160"/>
      <c r="B34" s="168"/>
      <c r="C34" s="174"/>
      <c r="D34" s="175" t="s">
        <v>53</v>
      </c>
      <c r="E34" s="52"/>
      <c r="F34" s="53"/>
      <c r="G34" s="53"/>
      <c r="H34" s="53"/>
      <c r="I34" s="53">
        <v>435.16000000000008</v>
      </c>
      <c r="J34" s="53">
        <v>4291.18</v>
      </c>
      <c r="K34" s="53"/>
      <c r="L34" s="53"/>
      <c r="M34" s="53"/>
      <c r="N34" s="53"/>
      <c r="O34" s="53"/>
      <c r="P34" s="53"/>
      <c r="Q34" s="11">
        <v>4726.34</v>
      </c>
      <c r="R34" s="51">
        <v>4726.34</v>
      </c>
    </row>
    <row r="35" spans="1:18" ht="25.5" x14ac:dyDescent="0.2">
      <c r="A35" s="160"/>
      <c r="B35" s="168"/>
      <c r="C35" s="169" t="s">
        <v>159</v>
      </c>
      <c r="D35" s="170"/>
      <c r="E35" s="37"/>
      <c r="F35" s="38"/>
      <c r="G35" s="38"/>
      <c r="H35" s="38"/>
      <c r="I35" s="38">
        <v>435.16000000000008</v>
      </c>
      <c r="J35" s="38">
        <v>11434.98</v>
      </c>
      <c r="K35" s="38"/>
      <c r="L35" s="38"/>
      <c r="M35" s="38"/>
      <c r="N35" s="38"/>
      <c r="O35" s="38"/>
      <c r="P35" s="38"/>
      <c r="Q35" s="10">
        <v>11870.14</v>
      </c>
      <c r="R35" s="30">
        <v>11870.14</v>
      </c>
    </row>
    <row r="36" spans="1:18" ht="25.5" x14ac:dyDescent="0.2">
      <c r="A36" s="160"/>
      <c r="B36" s="171" t="s">
        <v>162</v>
      </c>
      <c r="C36" s="172"/>
      <c r="D36" s="172"/>
      <c r="E36" s="39"/>
      <c r="F36" s="40"/>
      <c r="G36" s="40"/>
      <c r="H36" s="40"/>
      <c r="I36" s="40">
        <v>435.16000000000008</v>
      </c>
      <c r="J36" s="40">
        <v>11434.98</v>
      </c>
      <c r="K36" s="40"/>
      <c r="L36" s="40"/>
      <c r="M36" s="40"/>
      <c r="N36" s="40"/>
      <c r="O36" s="40"/>
      <c r="P36" s="40"/>
      <c r="Q36" s="24">
        <v>11870.14</v>
      </c>
      <c r="R36" s="31">
        <v>11870.14</v>
      </c>
    </row>
    <row r="37" spans="1:18" x14ac:dyDescent="0.2">
      <c r="A37" s="160"/>
      <c r="B37" s="165" t="s">
        <v>14</v>
      </c>
      <c r="C37" s="166" t="s">
        <v>11</v>
      </c>
      <c r="D37" s="167" t="s">
        <v>12</v>
      </c>
      <c r="E37" s="35"/>
      <c r="F37" s="36"/>
      <c r="G37" s="36"/>
      <c r="H37" s="36"/>
      <c r="I37" s="36">
        <v>42.38</v>
      </c>
      <c r="J37" s="36">
        <v>1148.56</v>
      </c>
      <c r="K37" s="36"/>
      <c r="L37" s="36"/>
      <c r="M37" s="36"/>
      <c r="N37" s="36">
        <v>2056.5300000000002</v>
      </c>
      <c r="O37" s="36"/>
      <c r="P37" s="36"/>
      <c r="Q37" s="9">
        <v>3247.4700000000003</v>
      </c>
      <c r="R37" s="29">
        <v>3247.4700000000003</v>
      </c>
    </row>
    <row r="38" spans="1:18" x14ac:dyDescent="0.2">
      <c r="A38" s="160"/>
      <c r="B38" s="168"/>
      <c r="C38" s="169" t="s">
        <v>18</v>
      </c>
      <c r="D38" s="170"/>
      <c r="E38" s="37"/>
      <c r="F38" s="38"/>
      <c r="G38" s="38"/>
      <c r="H38" s="38"/>
      <c r="I38" s="38">
        <v>42.38</v>
      </c>
      <c r="J38" s="38">
        <v>1148.56</v>
      </c>
      <c r="K38" s="38"/>
      <c r="L38" s="38"/>
      <c r="M38" s="38"/>
      <c r="N38" s="38">
        <v>2056.5300000000002</v>
      </c>
      <c r="O38" s="38"/>
      <c r="P38" s="38"/>
      <c r="Q38" s="10">
        <v>3247.4700000000003</v>
      </c>
      <c r="R38" s="30">
        <v>3247.4700000000003</v>
      </c>
    </row>
    <row r="39" spans="1:18" x14ac:dyDescent="0.2">
      <c r="A39" s="160"/>
      <c r="B39" s="171" t="s">
        <v>20</v>
      </c>
      <c r="C39" s="172"/>
      <c r="D39" s="172"/>
      <c r="E39" s="39"/>
      <c r="F39" s="40"/>
      <c r="G39" s="40"/>
      <c r="H39" s="40"/>
      <c r="I39" s="40">
        <v>42.38</v>
      </c>
      <c r="J39" s="40">
        <v>1148.56</v>
      </c>
      <c r="K39" s="40"/>
      <c r="L39" s="40"/>
      <c r="M39" s="40"/>
      <c r="N39" s="40">
        <v>2056.5300000000002</v>
      </c>
      <c r="O39" s="40"/>
      <c r="P39" s="40"/>
      <c r="Q39" s="24">
        <v>3247.4700000000003</v>
      </c>
      <c r="R39" s="31">
        <v>3247.4700000000003</v>
      </c>
    </row>
    <row r="40" spans="1:18" x14ac:dyDescent="0.2">
      <c r="A40" s="160"/>
      <c r="B40" s="165" t="s">
        <v>35</v>
      </c>
      <c r="C40" s="166" t="s">
        <v>47</v>
      </c>
      <c r="D40" s="167" t="s">
        <v>35</v>
      </c>
      <c r="E40" s="35"/>
      <c r="F40" s="36"/>
      <c r="G40" s="36"/>
      <c r="H40" s="36"/>
      <c r="I40" s="36">
        <v>34.61</v>
      </c>
      <c r="J40" s="36">
        <v>888.44000000000017</v>
      </c>
      <c r="K40" s="36"/>
      <c r="L40" s="36"/>
      <c r="M40" s="36"/>
      <c r="N40" s="36">
        <v>1968.86</v>
      </c>
      <c r="O40" s="36"/>
      <c r="P40" s="36"/>
      <c r="Q40" s="9">
        <v>2891.91</v>
      </c>
      <c r="R40" s="29">
        <v>2891.91</v>
      </c>
    </row>
    <row r="41" spans="1:18" x14ac:dyDescent="0.2">
      <c r="A41" s="160"/>
      <c r="B41" s="168"/>
      <c r="C41" s="169" t="s">
        <v>166</v>
      </c>
      <c r="D41" s="170"/>
      <c r="E41" s="37"/>
      <c r="F41" s="38"/>
      <c r="G41" s="38"/>
      <c r="H41" s="38"/>
      <c r="I41" s="38">
        <v>34.61</v>
      </c>
      <c r="J41" s="38">
        <v>888.44000000000017</v>
      </c>
      <c r="K41" s="38"/>
      <c r="L41" s="38"/>
      <c r="M41" s="38"/>
      <c r="N41" s="38">
        <v>1968.86</v>
      </c>
      <c r="O41" s="38"/>
      <c r="P41" s="38"/>
      <c r="Q41" s="10">
        <v>2891.91</v>
      </c>
      <c r="R41" s="30">
        <v>2891.91</v>
      </c>
    </row>
    <row r="42" spans="1:18" x14ac:dyDescent="0.2">
      <c r="A42" s="160"/>
      <c r="B42" s="171" t="s">
        <v>145</v>
      </c>
      <c r="C42" s="172"/>
      <c r="D42" s="172"/>
      <c r="E42" s="39"/>
      <c r="F42" s="40"/>
      <c r="G42" s="40"/>
      <c r="H42" s="40"/>
      <c r="I42" s="40">
        <v>34.61</v>
      </c>
      <c r="J42" s="40">
        <v>888.44000000000017</v>
      </c>
      <c r="K42" s="40"/>
      <c r="L42" s="40"/>
      <c r="M42" s="40"/>
      <c r="N42" s="40">
        <v>1968.86</v>
      </c>
      <c r="O42" s="40"/>
      <c r="P42" s="40"/>
      <c r="Q42" s="24">
        <v>2891.91</v>
      </c>
      <c r="R42" s="31">
        <v>2891.91</v>
      </c>
    </row>
    <row r="43" spans="1:18" x14ac:dyDescent="0.2">
      <c r="A43" s="160"/>
      <c r="B43" s="165" t="s">
        <v>201</v>
      </c>
      <c r="C43" s="166" t="s">
        <v>37</v>
      </c>
      <c r="D43" s="167" t="s">
        <v>38</v>
      </c>
      <c r="E43" s="35"/>
      <c r="F43" s="36"/>
      <c r="G43" s="36"/>
      <c r="H43" s="36"/>
      <c r="I43" s="36"/>
      <c r="J43" s="36"/>
      <c r="K43" s="36"/>
      <c r="L43" s="36"/>
      <c r="M43" s="36"/>
      <c r="N43" s="36">
        <v>340</v>
      </c>
      <c r="O43" s="36"/>
      <c r="P43" s="36"/>
      <c r="Q43" s="9">
        <v>340</v>
      </c>
      <c r="R43" s="29">
        <v>340</v>
      </c>
    </row>
    <row r="44" spans="1:18" x14ac:dyDescent="0.2">
      <c r="A44" s="160"/>
      <c r="B44" s="168"/>
      <c r="C44" s="169" t="s">
        <v>147</v>
      </c>
      <c r="D44" s="170"/>
      <c r="E44" s="37"/>
      <c r="F44" s="38"/>
      <c r="G44" s="38"/>
      <c r="H44" s="38"/>
      <c r="I44" s="38"/>
      <c r="J44" s="38"/>
      <c r="K44" s="38"/>
      <c r="L44" s="38"/>
      <c r="M44" s="38"/>
      <c r="N44" s="38">
        <v>340</v>
      </c>
      <c r="O44" s="38"/>
      <c r="P44" s="38"/>
      <c r="Q44" s="10">
        <v>340</v>
      </c>
      <c r="R44" s="30">
        <v>340</v>
      </c>
    </row>
    <row r="45" spans="1:18" x14ac:dyDescent="0.2">
      <c r="A45" s="160"/>
      <c r="B45" s="171" t="s">
        <v>203</v>
      </c>
      <c r="C45" s="172"/>
      <c r="D45" s="172"/>
      <c r="E45" s="39"/>
      <c r="F45" s="40"/>
      <c r="G45" s="40"/>
      <c r="H45" s="40"/>
      <c r="I45" s="40"/>
      <c r="J45" s="40"/>
      <c r="K45" s="40"/>
      <c r="L45" s="40"/>
      <c r="M45" s="40"/>
      <c r="N45" s="40">
        <v>340</v>
      </c>
      <c r="O45" s="40"/>
      <c r="P45" s="40"/>
      <c r="Q45" s="24">
        <v>340</v>
      </c>
      <c r="R45" s="31">
        <v>340</v>
      </c>
    </row>
    <row r="46" spans="1:18" ht="25.5" x14ac:dyDescent="0.2">
      <c r="A46" s="160"/>
      <c r="B46" s="165" t="s">
        <v>97</v>
      </c>
      <c r="C46" s="166" t="s">
        <v>49</v>
      </c>
      <c r="D46" s="167" t="s">
        <v>90</v>
      </c>
      <c r="E46" s="35"/>
      <c r="F46" s="36"/>
      <c r="G46" s="36"/>
      <c r="H46" s="36"/>
      <c r="I46" s="36"/>
      <c r="J46" s="36"/>
      <c r="K46" s="36"/>
      <c r="L46" s="36"/>
      <c r="M46" s="36"/>
      <c r="N46" s="36">
        <v>25337</v>
      </c>
      <c r="O46" s="36"/>
      <c r="P46" s="36"/>
      <c r="Q46" s="9">
        <v>25337</v>
      </c>
      <c r="R46" s="29">
        <v>25337</v>
      </c>
    </row>
    <row r="47" spans="1:18" ht="25.5" x14ac:dyDescent="0.2">
      <c r="A47" s="160"/>
      <c r="B47" s="168"/>
      <c r="C47" s="169" t="s">
        <v>159</v>
      </c>
      <c r="D47" s="170"/>
      <c r="E47" s="37"/>
      <c r="F47" s="38"/>
      <c r="G47" s="38"/>
      <c r="H47" s="38"/>
      <c r="I47" s="38"/>
      <c r="J47" s="38"/>
      <c r="K47" s="38"/>
      <c r="L47" s="38"/>
      <c r="M47" s="38"/>
      <c r="N47" s="38">
        <v>25337</v>
      </c>
      <c r="O47" s="38"/>
      <c r="P47" s="38"/>
      <c r="Q47" s="10">
        <v>25337</v>
      </c>
      <c r="R47" s="30">
        <v>25337</v>
      </c>
    </row>
    <row r="48" spans="1:18" x14ac:dyDescent="0.2">
      <c r="A48" s="160"/>
      <c r="B48" s="171" t="s">
        <v>176</v>
      </c>
      <c r="C48" s="172"/>
      <c r="D48" s="172"/>
      <c r="E48" s="39"/>
      <c r="F48" s="40"/>
      <c r="G48" s="40"/>
      <c r="H48" s="40"/>
      <c r="I48" s="40"/>
      <c r="J48" s="40"/>
      <c r="K48" s="40"/>
      <c r="L48" s="40"/>
      <c r="M48" s="40"/>
      <c r="N48" s="40">
        <v>25337</v>
      </c>
      <c r="O48" s="40"/>
      <c r="P48" s="40"/>
      <c r="Q48" s="24">
        <v>25337</v>
      </c>
      <c r="R48" s="31">
        <v>25337</v>
      </c>
    </row>
    <row r="49" spans="1:18" ht="25.5" x14ac:dyDescent="0.2">
      <c r="A49" s="178" t="s">
        <v>180</v>
      </c>
      <c r="B49" s="173"/>
      <c r="C49" s="173"/>
      <c r="D49" s="173"/>
      <c r="E49" s="138"/>
      <c r="F49" s="139"/>
      <c r="G49" s="139"/>
      <c r="H49" s="139"/>
      <c r="I49" s="139">
        <v>512.15000000000009</v>
      </c>
      <c r="J49" s="139">
        <v>13471.98</v>
      </c>
      <c r="K49" s="139"/>
      <c r="L49" s="139"/>
      <c r="M49" s="139"/>
      <c r="N49" s="139">
        <v>29702.39</v>
      </c>
      <c r="O49" s="139"/>
      <c r="P49" s="139"/>
      <c r="Q49" s="140">
        <v>43686.520000000004</v>
      </c>
      <c r="R49" s="152">
        <v>43686.520000000004</v>
      </c>
    </row>
    <row r="50" spans="1:18" x14ac:dyDescent="0.2">
      <c r="A50" s="167"/>
      <c r="B50" s="167"/>
      <c r="C50" s="167"/>
      <c r="D50" s="167"/>
      <c r="E50" s="35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9"/>
      <c r="R50" s="29"/>
    </row>
    <row r="51" spans="1:18" x14ac:dyDescent="0.2">
      <c r="A51" s="158" t="s">
        <v>54</v>
      </c>
      <c r="B51" s="165" t="s">
        <v>39</v>
      </c>
      <c r="C51" s="166" t="s">
        <v>11</v>
      </c>
      <c r="D51" s="167" t="s">
        <v>12</v>
      </c>
      <c r="E51" s="35"/>
      <c r="F51" s="36"/>
      <c r="G51" s="36">
        <v>460.25</v>
      </c>
      <c r="H51" s="36"/>
      <c r="I51" s="36"/>
      <c r="J51" s="36"/>
      <c r="K51" s="36"/>
      <c r="L51" s="36"/>
      <c r="M51" s="36"/>
      <c r="N51" s="36"/>
      <c r="O51" s="36"/>
      <c r="P51" s="36"/>
      <c r="Q51" s="9">
        <v>460.25</v>
      </c>
      <c r="R51" s="29">
        <v>460.25</v>
      </c>
    </row>
    <row r="52" spans="1:18" x14ac:dyDescent="0.2">
      <c r="A52" s="160"/>
      <c r="B52" s="168"/>
      <c r="C52" s="169" t="s">
        <v>18</v>
      </c>
      <c r="D52" s="170"/>
      <c r="E52" s="37"/>
      <c r="F52" s="38"/>
      <c r="G52" s="38">
        <v>460.25</v>
      </c>
      <c r="H52" s="38"/>
      <c r="I52" s="38"/>
      <c r="J52" s="38"/>
      <c r="K52" s="38"/>
      <c r="L52" s="38"/>
      <c r="M52" s="38"/>
      <c r="N52" s="38"/>
      <c r="O52" s="38"/>
      <c r="P52" s="38"/>
      <c r="Q52" s="10">
        <v>460.25</v>
      </c>
      <c r="R52" s="30">
        <v>460.25</v>
      </c>
    </row>
    <row r="53" spans="1:18" x14ac:dyDescent="0.2">
      <c r="A53" s="160"/>
      <c r="B53" s="171" t="s">
        <v>150</v>
      </c>
      <c r="C53" s="172"/>
      <c r="D53" s="172"/>
      <c r="E53" s="39"/>
      <c r="F53" s="40"/>
      <c r="G53" s="40">
        <v>460.25</v>
      </c>
      <c r="H53" s="40"/>
      <c r="I53" s="40"/>
      <c r="J53" s="40"/>
      <c r="K53" s="40"/>
      <c r="L53" s="40"/>
      <c r="M53" s="40"/>
      <c r="N53" s="40"/>
      <c r="O53" s="40"/>
      <c r="P53" s="40"/>
      <c r="Q53" s="24">
        <v>460.25</v>
      </c>
      <c r="R53" s="31">
        <v>460.25</v>
      </c>
    </row>
    <row r="54" spans="1:18" x14ac:dyDescent="0.2">
      <c r="A54" s="160"/>
      <c r="B54" s="165" t="s">
        <v>55</v>
      </c>
      <c r="C54" s="166" t="s">
        <v>11</v>
      </c>
      <c r="D54" s="167" t="s">
        <v>12</v>
      </c>
      <c r="E54" s="35">
        <v>180.74</v>
      </c>
      <c r="F54" s="36">
        <v>76.95</v>
      </c>
      <c r="G54" s="36">
        <v>75.570000000000007</v>
      </c>
      <c r="H54" s="36">
        <v>73.86</v>
      </c>
      <c r="I54" s="36">
        <v>75.56</v>
      </c>
      <c r="J54" s="36"/>
      <c r="K54" s="36">
        <v>314</v>
      </c>
      <c r="L54" s="36">
        <v>80.739999999999995</v>
      </c>
      <c r="M54" s="36"/>
      <c r="N54" s="36"/>
      <c r="O54" s="36"/>
      <c r="P54" s="36"/>
      <c r="Q54" s="9">
        <v>877.42000000000007</v>
      </c>
      <c r="R54" s="29">
        <v>877.42000000000007</v>
      </c>
    </row>
    <row r="55" spans="1:18" x14ac:dyDescent="0.2">
      <c r="A55" s="160"/>
      <c r="B55" s="168"/>
      <c r="C55" s="169" t="s">
        <v>18</v>
      </c>
      <c r="D55" s="170"/>
      <c r="E55" s="37">
        <v>180.74</v>
      </c>
      <c r="F55" s="38">
        <v>76.95</v>
      </c>
      <c r="G55" s="38">
        <v>75.570000000000007</v>
      </c>
      <c r="H55" s="38">
        <v>73.86</v>
      </c>
      <c r="I55" s="38">
        <v>75.56</v>
      </c>
      <c r="J55" s="38"/>
      <c r="K55" s="38">
        <v>314</v>
      </c>
      <c r="L55" s="38">
        <v>80.739999999999995</v>
      </c>
      <c r="M55" s="38"/>
      <c r="N55" s="38"/>
      <c r="O55" s="38"/>
      <c r="P55" s="38"/>
      <c r="Q55" s="10">
        <v>877.42000000000007</v>
      </c>
      <c r="R55" s="30">
        <v>877.42000000000007</v>
      </c>
    </row>
    <row r="56" spans="1:18" x14ac:dyDescent="0.2">
      <c r="A56" s="160"/>
      <c r="B56" s="171" t="s">
        <v>185</v>
      </c>
      <c r="C56" s="172"/>
      <c r="D56" s="172"/>
      <c r="E56" s="39">
        <v>180.74</v>
      </c>
      <c r="F56" s="40">
        <v>76.95</v>
      </c>
      <c r="G56" s="40">
        <v>75.570000000000007</v>
      </c>
      <c r="H56" s="40">
        <v>73.86</v>
      </c>
      <c r="I56" s="40">
        <v>75.56</v>
      </c>
      <c r="J56" s="40"/>
      <c r="K56" s="40">
        <v>314</v>
      </c>
      <c r="L56" s="40">
        <v>80.739999999999995</v>
      </c>
      <c r="M56" s="40"/>
      <c r="N56" s="40"/>
      <c r="O56" s="40"/>
      <c r="P56" s="40"/>
      <c r="Q56" s="24">
        <v>877.42000000000007</v>
      </c>
      <c r="R56" s="31">
        <v>877.42000000000007</v>
      </c>
    </row>
    <row r="57" spans="1:18" x14ac:dyDescent="0.2">
      <c r="A57" s="160"/>
      <c r="B57" s="165" t="s">
        <v>43</v>
      </c>
      <c r="C57" s="166" t="s">
        <v>11</v>
      </c>
      <c r="D57" s="167" t="s">
        <v>12</v>
      </c>
      <c r="E57" s="35"/>
      <c r="F57" s="36"/>
      <c r="G57" s="36">
        <v>117.42</v>
      </c>
      <c r="H57" s="36">
        <v>249.64000000000001</v>
      </c>
      <c r="I57" s="36"/>
      <c r="J57" s="36"/>
      <c r="K57" s="36"/>
      <c r="L57" s="36"/>
      <c r="M57" s="36"/>
      <c r="N57" s="36"/>
      <c r="O57" s="36"/>
      <c r="P57" s="36"/>
      <c r="Q57" s="9">
        <v>367.06</v>
      </c>
      <c r="R57" s="29">
        <v>367.06</v>
      </c>
    </row>
    <row r="58" spans="1:18" x14ac:dyDescent="0.2">
      <c r="A58" s="160"/>
      <c r="B58" s="168"/>
      <c r="C58" s="169" t="s">
        <v>18</v>
      </c>
      <c r="D58" s="170"/>
      <c r="E58" s="37"/>
      <c r="F58" s="38"/>
      <c r="G58" s="38">
        <v>117.42</v>
      </c>
      <c r="H58" s="38">
        <v>249.64000000000001</v>
      </c>
      <c r="I58" s="38"/>
      <c r="J58" s="38"/>
      <c r="K58" s="38"/>
      <c r="L58" s="38"/>
      <c r="M58" s="38"/>
      <c r="N58" s="38"/>
      <c r="O58" s="38"/>
      <c r="P58" s="38"/>
      <c r="Q58" s="10">
        <v>367.06</v>
      </c>
      <c r="R58" s="30">
        <v>367.06</v>
      </c>
    </row>
    <row r="59" spans="1:18" x14ac:dyDescent="0.2">
      <c r="A59" s="160"/>
      <c r="B59" s="171" t="s">
        <v>156</v>
      </c>
      <c r="C59" s="172"/>
      <c r="D59" s="172"/>
      <c r="E59" s="39"/>
      <c r="F59" s="40"/>
      <c r="G59" s="40">
        <v>117.42</v>
      </c>
      <c r="H59" s="40">
        <v>249.64000000000001</v>
      </c>
      <c r="I59" s="40"/>
      <c r="J59" s="40"/>
      <c r="K59" s="40"/>
      <c r="L59" s="40"/>
      <c r="M59" s="40"/>
      <c r="N59" s="40"/>
      <c r="O59" s="40"/>
      <c r="P59" s="40"/>
      <c r="Q59" s="24">
        <v>367.06</v>
      </c>
      <c r="R59" s="31">
        <v>367.06</v>
      </c>
    </row>
    <row r="60" spans="1:18" ht="25.5" x14ac:dyDescent="0.2">
      <c r="A60" s="178" t="s">
        <v>191</v>
      </c>
      <c r="B60" s="173"/>
      <c r="C60" s="173"/>
      <c r="D60" s="173"/>
      <c r="E60" s="138">
        <v>180.74</v>
      </c>
      <c r="F60" s="139">
        <v>76.95</v>
      </c>
      <c r="G60" s="139">
        <v>653.24</v>
      </c>
      <c r="H60" s="139">
        <v>323.5</v>
      </c>
      <c r="I60" s="139">
        <v>75.56</v>
      </c>
      <c r="J60" s="139"/>
      <c r="K60" s="139">
        <v>314</v>
      </c>
      <c r="L60" s="139">
        <v>80.739999999999995</v>
      </c>
      <c r="M60" s="139"/>
      <c r="N60" s="139"/>
      <c r="O60" s="139"/>
      <c r="P60" s="139"/>
      <c r="Q60" s="140">
        <v>1704.73</v>
      </c>
      <c r="R60" s="152">
        <v>1704.73</v>
      </c>
    </row>
    <row r="61" spans="1:18" x14ac:dyDescent="0.2">
      <c r="A61" s="167"/>
      <c r="B61" s="167"/>
      <c r="C61" s="167"/>
      <c r="D61" s="167"/>
      <c r="E61" s="35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9"/>
      <c r="R61" s="29"/>
    </row>
    <row r="62" spans="1:18" x14ac:dyDescent="0.2">
      <c r="A62" s="158" t="s">
        <v>15</v>
      </c>
      <c r="B62" s="165" t="s">
        <v>56</v>
      </c>
      <c r="C62" s="166" t="s">
        <v>57</v>
      </c>
      <c r="D62" s="167" t="s">
        <v>58</v>
      </c>
      <c r="E62" s="35">
        <v>66.260000000000005</v>
      </c>
      <c r="F62" s="36">
        <v>42.69</v>
      </c>
      <c r="G62" s="36">
        <v>129.16</v>
      </c>
      <c r="H62" s="36"/>
      <c r="I62" s="36">
        <v>5.51</v>
      </c>
      <c r="J62" s="36">
        <v>75.47</v>
      </c>
      <c r="K62" s="36"/>
      <c r="L62" s="36"/>
      <c r="M62" s="36">
        <v>5.86</v>
      </c>
      <c r="N62" s="36">
        <v>174.79</v>
      </c>
      <c r="O62" s="36"/>
      <c r="P62" s="36"/>
      <c r="Q62" s="9">
        <v>499.74</v>
      </c>
      <c r="R62" s="29">
        <v>499.74</v>
      </c>
    </row>
    <row r="63" spans="1:18" x14ac:dyDescent="0.2">
      <c r="A63" s="160"/>
      <c r="B63" s="168"/>
      <c r="C63" s="169" t="s">
        <v>192</v>
      </c>
      <c r="D63" s="170"/>
      <c r="E63" s="37">
        <v>66.260000000000005</v>
      </c>
      <c r="F63" s="38">
        <v>42.69</v>
      </c>
      <c r="G63" s="38">
        <v>129.16</v>
      </c>
      <c r="H63" s="38"/>
      <c r="I63" s="38">
        <v>5.51</v>
      </c>
      <c r="J63" s="38">
        <v>75.47</v>
      </c>
      <c r="K63" s="38"/>
      <c r="L63" s="38"/>
      <c r="M63" s="38">
        <v>5.86</v>
      </c>
      <c r="N63" s="38">
        <v>174.79</v>
      </c>
      <c r="O63" s="38"/>
      <c r="P63" s="38"/>
      <c r="Q63" s="10">
        <v>499.74</v>
      </c>
      <c r="R63" s="30">
        <v>499.74</v>
      </c>
    </row>
    <row r="64" spans="1:18" x14ac:dyDescent="0.2">
      <c r="A64" s="160"/>
      <c r="B64" s="168"/>
      <c r="C64" s="166" t="s">
        <v>11</v>
      </c>
      <c r="D64" s="167" t="s">
        <v>12</v>
      </c>
      <c r="E64" s="35"/>
      <c r="F64" s="36"/>
      <c r="G64" s="36"/>
      <c r="H64" s="36"/>
      <c r="I64" s="36">
        <v>33.97</v>
      </c>
      <c r="J64" s="36">
        <v>651.58000000000004</v>
      </c>
      <c r="K64" s="36"/>
      <c r="L64" s="36"/>
      <c r="M64" s="36"/>
      <c r="N64" s="36"/>
      <c r="O64" s="36"/>
      <c r="P64" s="36"/>
      <c r="Q64" s="9">
        <v>685.55000000000007</v>
      </c>
      <c r="R64" s="29">
        <v>685.55000000000007</v>
      </c>
    </row>
    <row r="65" spans="1:18" x14ac:dyDescent="0.2">
      <c r="A65" s="160"/>
      <c r="B65" s="168"/>
      <c r="C65" s="174"/>
      <c r="D65" s="175" t="s">
        <v>63</v>
      </c>
      <c r="E65" s="52"/>
      <c r="F65" s="53"/>
      <c r="G65" s="53"/>
      <c r="H65" s="53"/>
      <c r="I65" s="53"/>
      <c r="J65" s="53"/>
      <c r="K65" s="53"/>
      <c r="L65" s="53"/>
      <c r="M65" s="53"/>
      <c r="N65" s="53">
        <v>10376.879999999999</v>
      </c>
      <c r="O65" s="53"/>
      <c r="P65" s="53"/>
      <c r="Q65" s="11">
        <v>10376.879999999999</v>
      </c>
      <c r="R65" s="51">
        <v>10376.879999999999</v>
      </c>
    </row>
    <row r="66" spans="1:18" x14ac:dyDescent="0.2">
      <c r="A66" s="160"/>
      <c r="B66" s="168"/>
      <c r="C66" s="169" t="s">
        <v>18</v>
      </c>
      <c r="D66" s="170"/>
      <c r="E66" s="37"/>
      <c r="F66" s="38"/>
      <c r="G66" s="38"/>
      <c r="H66" s="38"/>
      <c r="I66" s="38">
        <v>33.97</v>
      </c>
      <c r="J66" s="38">
        <v>651.58000000000004</v>
      </c>
      <c r="K66" s="38"/>
      <c r="L66" s="38"/>
      <c r="M66" s="38"/>
      <c r="N66" s="38">
        <v>10376.879999999999</v>
      </c>
      <c r="O66" s="38"/>
      <c r="P66" s="38"/>
      <c r="Q66" s="10">
        <v>11062.429999999998</v>
      </c>
      <c r="R66" s="30">
        <v>11062.429999999998</v>
      </c>
    </row>
    <row r="67" spans="1:18" x14ac:dyDescent="0.2">
      <c r="A67" s="160"/>
      <c r="B67" s="171" t="s">
        <v>193</v>
      </c>
      <c r="C67" s="172"/>
      <c r="D67" s="172"/>
      <c r="E67" s="39">
        <v>66.260000000000005</v>
      </c>
      <c r="F67" s="40">
        <v>42.69</v>
      </c>
      <c r="G67" s="40">
        <v>129.16</v>
      </c>
      <c r="H67" s="40"/>
      <c r="I67" s="40">
        <v>39.479999999999997</v>
      </c>
      <c r="J67" s="40">
        <v>727.05000000000007</v>
      </c>
      <c r="K67" s="40"/>
      <c r="L67" s="40"/>
      <c r="M67" s="40">
        <v>5.86</v>
      </c>
      <c r="N67" s="40">
        <v>10551.67</v>
      </c>
      <c r="O67" s="40"/>
      <c r="P67" s="40"/>
      <c r="Q67" s="24">
        <v>11562.169999999998</v>
      </c>
      <c r="R67" s="31">
        <v>11562.169999999998</v>
      </c>
    </row>
    <row r="68" spans="1:18" x14ac:dyDescent="0.2">
      <c r="A68" s="160"/>
      <c r="B68" s="165" t="s">
        <v>14</v>
      </c>
      <c r="C68" s="166" t="s">
        <v>11</v>
      </c>
      <c r="D68" s="167" t="s">
        <v>12</v>
      </c>
      <c r="E68" s="35">
        <v>2663.76</v>
      </c>
      <c r="F68" s="36">
        <v>1817.28</v>
      </c>
      <c r="G68" s="36">
        <v>3338.7299999999996</v>
      </c>
      <c r="H68" s="36">
        <v>208.75</v>
      </c>
      <c r="I68" s="36">
        <v>299.38</v>
      </c>
      <c r="J68" s="36">
        <v>1850.97</v>
      </c>
      <c r="K68" s="36">
        <v>306.91000000000003</v>
      </c>
      <c r="L68" s="36">
        <v>23.439999999999998</v>
      </c>
      <c r="M68" s="36">
        <v>93.070000000000007</v>
      </c>
      <c r="N68" s="36">
        <v>3295.0499999999997</v>
      </c>
      <c r="O68" s="36"/>
      <c r="P68" s="36"/>
      <c r="Q68" s="9">
        <v>13897.339999999998</v>
      </c>
      <c r="R68" s="29">
        <v>13897.339999999998</v>
      </c>
    </row>
    <row r="69" spans="1:18" x14ac:dyDescent="0.2">
      <c r="A69" s="160"/>
      <c r="B69" s="168"/>
      <c r="C69" s="169" t="s">
        <v>18</v>
      </c>
      <c r="D69" s="170"/>
      <c r="E69" s="37">
        <v>2663.76</v>
      </c>
      <c r="F69" s="38">
        <v>1817.28</v>
      </c>
      <c r="G69" s="38">
        <v>3338.7299999999996</v>
      </c>
      <c r="H69" s="38">
        <v>208.75</v>
      </c>
      <c r="I69" s="38">
        <v>299.38</v>
      </c>
      <c r="J69" s="38">
        <v>1850.97</v>
      </c>
      <c r="K69" s="38">
        <v>306.91000000000003</v>
      </c>
      <c r="L69" s="38">
        <v>23.439999999999998</v>
      </c>
      <c r="M69" s="38">
        <v>93.070000000000007</v>
      </c>
      <c r="N69" s="38">
        <v>3295.0499999999997</v>
      </c>
      <c r="O69" s="38"/>
      <c r="P69" s="38"/>
      <c r="Q69" s="10">
        <v>13897.339999999998</v>
      </c>
      <c r="R69" s="30">
        <v>13897.339999999998</v>
      </c>
    </row>
    <row r="70" spans="1:18" x14ac:dyDescent="0.2">
      <c r="A70" s="160"/>
      <c r="B70" s="171" t="s">
        <v>20</v>
      </c>
      <c r="C70" s="172"/>
      <c r="D70" s="172"/>
      <c r="E70" s="39">
        <v>2663.76</v>
      </c>
      <c r="F70" s="40">
        <v>1817.28</v>
      </c>
      <c r="G70" s="40">
        <v>3338.7299999999996</v>
      </c>
      <c r="H70" s="40">
        <v>208.75</v>
      </c>
      <c r="I70" s="40">
        <v>299.38</v>
      </c>
      <c r="J70" s="40">
        <v>1850.97</v>
      </c>
      <c r="K70" s="40">
        <v>306.91000000000003</v>
      </c>
      <c r="L70" s="40">
        <v>23.439999999999998</v>
      </c>
      <c r="M70" s="40">
        <v>93.070000000000007</v>
      </c>
      <c r="N70" s="40">
        <v>3295.0499999999997</v>
      </c>
      <c r="O70" s="40"/>
      <c r="P70" s="40"/>
      <c r="Q70" s="24">
        <v>13897.339999999998</v>
      </c>
      <c r="R70" s="31">
        <v>13897.339999999998</v>
      </c>
    </row>
    <row r="71" spans="1:18" ht="25.5" x14ac:dyDescent="0.2">
      <c r="A71" s="178" t="s">
        <v>22</v>
      </c>
      <c r="B71" s="173"/>
      <c r="C71" s="173"/>
      <c r="D71" s="173"/>
      <c r="E71" s="138">
        <v>2730.0200000000004</v>
      </c>
      <c r="F71" s="139">
        <v>1859.97</v>
      </c>
      <c r="G71" s="139">
        <v>3467.8899999999994</v>
      </c>
      <c r="H71" s="139">
        <v>208.75</v>
      </c>
      <c r="I71" s="139">
        <v>338.86</v>
      </c>
      <c r="J71" s="139">
        <v>2578.02</v>
      </c>
      <c r="K71" s="139">
        <v>306.91000000000003</v>
      </c>
      <c r="L71" s="139">
        <v>23.439999999999998</v>
      </c>
      <c r="M71" s="139">
        <v>98.93</v>
      </c>
      <c r="N71" s="139">
        <v>13846.72</v>
      </c>
      <c r="O71" s="139"/>
      <c r="P71" s="139"/>
      <c r="Q71" s="140">
        <v>25459.509999999995</v>
      </c>
      <c r="R71" s="152">
        <v>25459.509999999995</v>
      </c>
    </row>
    <row r="72" spans="1:18" x14ac:dyDescent="0.2">
      <c r="A72" s="167"/>
      <c r="B72" s="167"/>
      <c r="C72" s="167"/>
      <c r="D72" s="167"/>
      <c r="E72" s="35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9"/>
      <c r="R72" s="29"/>
    </row>
    <row r="73" spans="1:18" ht="25.5" x14ac:dyDescent="0.2">
      <c r="A73" s="158" t="s">
        <v>66</v>
      </c>
      <c r="B73" s="165" t="s">
        <v>67</v>
      </c>
      <c r="C73" s="166" t="s">
        <v>68</v>
      </c>
      <c r="D73" s="167" t="s">
        <v>92</v>
      </c>
      <c r="E73" s="35"/>
      <c r="F73" s="36"/>
      <c r="G73" s="36"/>
      <c r="H73" s="36">
        <v>382.6</v>
      </c>
      <c r="I73" s="36"/>
      <c r="J73" s="36"/>
      <c r="K73" s="36"/>
      <c r="L73" s="36"/>
      <c r="M73" s="36"/>
      <c r="N73" s="36"/>
      <c r="O73" s="36"/>
      <c r="P73" s="36">
        <v>934.59</v>
      </c>
      <c r="Q73" s="9">
        <v>1317.19</v>
      </c>
      <c r="R73" s="29">
        <v>1317.19</v>
      </c>
    </row>
    <row r="74" spans="1:18" x14ac:dyDescent="0.2">
      <c r="A74" s="160"/>
      <c r="B74" s="168"/>
      <c r="C74" s="174"/>
      <c r="D74" s="175" t="s">
        <v>70</v>
      </c>
      <c r="E74" s="52">
        <v>785.15</v>
      </c>
      <c r="F74" s="53">
        <v>240.23</v>
      </c>
      <c r="G74" s="53">
        <v>1331.18</v>
      </c>
      <c r="H74" s="53">
        <v>33.99</v>
      </c>
      <c r="I74" s="53">
        <v>46.24</v>
      </c>
      <c r="J74" s="53">
        <v>692.91</v>
      </c>
      <c r="K74" s="53">
        <v>49.51</v>
      </c>
      <c r="L74" s="53">
        <v>2.79</v>
      </c>
      <c r="M74" s="53">
        <v>46.7</v>
      </c>
      <c r="N74" s="53">
        <v>1638.46</v>
      </c>
      <c r="O74" s="53">
        <v>-295.31</v>
      </c>
      <c r="P74" s="53">
        <v>2.09</v>
      </c>
      <c r="Q74" s="11">
        <v>4573.9399999999996</v>
      </c>
      <c r="R74" s="51">
        <v>4573.9399999999996</v>
      </c>
    </row>
    <row r="75" spans="1:18" x14ac:dyDescent="0.2">
      <c r="A75" s="160"/>
      <c r="B75" s="168"/>
      <c r="C75" s="174"/>
      <c r="D75" s="175" t="s">
        <v>71</v>
      </c>
      <c r="E75" s="52">
        <v>4.83</v>
      </c>
      <c r="F75" s="53">
        <v>3.11</v>
      </c>
      <c r="G75" s="53">
        <v>6.35</v>
      </c>
      <c r="H75" s="53">
        <v>0.85</v>
      </c>
      <c r="I75" s="53">
        <v>1.82</v>
      </c>
      <c r="J75" s="53">
        <v>22.3</v>
      </c>
      <c r="K75" s="53">
        <v>0.55000000000000004</v>
      </c>
      <c r="L75" s="53">
        <v>0.37</v>
      </c>
      <c r="M75" s="53">
        <v>1.04</v>
      </c>
      <c r="N75" s="53">
        <v>51.96</v>
      </c>
      <c r="O75" s="53">
        <v>-5.42</v>
      </c>
      <c r="P75" s="53">
        <v>0.04</v>
      </c>
      <c r="Q75" s="11">
        <v>87.8</v>
      </c>
      <c r="R75" s="51">
        <v>87.8</v>
      </c>
    </row>
    <row r="76" spans="1:18" x14ac:dyDescent="0.2">
      <c r="A76" s="160"/>
      <c r="B76" s="168"/>
      <c r="C76" s="174"/>
      <c r="D76" s="175" t="s">
        <v>89</v>
      </c>
      <c r="E76" s="52"/>
      <c r="F76" s="53"/>
      <c r="G76" s="53">
        <v>184.34</v>
      </c>
      <c r="H76" s="53">
        <v>1.34</v>
      </c>
      <c r="I76" s="53">
        <v>2.69</v>
      </c>
      <c r="J76" s="53">
        <v>40.590000000000003</v>
      </c>
      <c r="K76" s="53">
        <v>1.83</v>
      </c>
      <c r="L76" s="53">
        <v>0.17</v>
      </c>
      <c r="M76" s="53">
        <v>1.37</v>
      </c>
      <c r="N76" s="53">
        <v>91.46</v>
      </c>
      <c r="O76" s="53">
        <v>-7.12</v>
      </c>
      <c r="P76" s="53">
        <v>0.12</v>
      </c>
      <c r="Q76" s="11">
        <v>316.79000000000002</v>
      </c>
      <c r="R76" s="51">
        <v>316.79000000000002</v>
      </c>
    </row>
    <row r="77" spans="1:18" ht="25.5" x14ac:dyDescent="0.2">
      <c r="A77" s="160"/>
      <c r="B77" s="168"/>
      <c r="C77" s="174"/>
      <c r="D77" s="175" t="s">
        <v>72</v>
      </c>
      <c r="E77" s="52">
        <v>682.7</v>
      </c>
      <c r="F77" s="53">
        <v>1157.55</v>
      </c>
      <c r="G77" s="53">
        <v>1111.81</v>
      </c>
      <c r="H77" s="53">
        <v>563</v>
      </c>
      <c r="I77" s="53">
        <v>310.05</v>
      </c>
      <c r="J77" s="53">
        <v>86.61</v>
      </c>
      <c r="K77" s="53">
        <v>809.43</v>
      </c>
      <c r="L77" s="53">
        <v>39.78</v>
      </c>
      <c r="M77" s="53">
        <v>-34.630000000000003</v>
      </c>
      <c r="N77" s="53"/>
      <c r="O77" s="53"/>
      <c r="P77" s="53"/>
      <c r="Q77" s="11">
        <v>4726.3</v>
      </c>
      <c r="R77" s="51">
        <v>4726.3</v>
      </c>
    </row>
    <row r="78" spans="1:18" x14ac:dyDescent="0.2">
      <c r="A78" s="160"/>
      <c r="B78" s="168"/>
      <c r="C78" s="169" t="s">
        <v>194</v>
      </c>
      <c r="D78" s="170"/>
      <c r="E78" s="37">
        <v>1472.68</v>
      </c>
      <c r="F78" s="38">
        <v>1400.8899999999999</v>
      </c>
      <c r="G78" s="38">
        <v>2633.68</v>
      </c>
      <c r="H78" s="38">
        <v>981.78</v>
      </c>
      <c r="I78" s="38">
        <v>360.8</v>
      </c>
      <c r="J78" s="38">
        <v>842.41</v>
      </c>
      <c r="K78" s="38">
        <v>861.31999999999994</v>
      </c>
      <c r="L78" s="38">
        <v>43.11</v>
      </c>
      <c r="M78" s="38">
        <v>14.479999999999997</v>
      </c>
      <c r="N78" s="38">
        <v>1781.88</v>
      </c>
      <c r="O78" s="38">
        <v>-307.85000000000002</v>
      </c>
      <c r="P78" s="38">
        <v>936.84</v>
      </c>
      <c r="Q78" s="10">
        <v>11022.02</v>
      </c>
      <c r="R78" s="30">
        <v>11022.02</v>
      </c>
    </row>
    <row r="79" spans="1:18" x14ac:dyDescent="0.2">
      <c r="A79" s="160"/>
      <c r="B79" s="171" t="s">
        <v>195</v>
      </c>
      <c r="C79" s="172"/>
      <c r="D79" s="172"/>
      <c r="E79" s="39">
        <v>1472.68</v>
      </c>
      <c r="F79" s="40">
        <v>1400.8899999999999</v>
      </c>
      <c r="G79" s="40">
        <v>2633.68</v>
      </c>
      <c r="H79" s="40">
        <v>981.78</v>
      </c>
      <c r="I79" s="40">
        <v>360.8</v>
      </c>
      <c r="J79" s="40">
        <v>842.41</v>
      </c>
      <c r="K79" s="40">
        <v>861.31999999999994</v>
      </c>
      <c r="L79" s="40">
        <v>43.11</v>
      </c>
      <c r="M79" s="40">
        <v>14.479999999999997</v>
      </c>
      <c r="N79" s="40">
        <v>1781.88</v>
      </c>
      <c r="O79" s="40">
        <v>-307.85000000000002</v>
      </c>
      <c r="P79" s="40">
        <v>936.84</v>
      </c>
      <c r="Q79" s="24">
        <v>11022.02</v>
      </c>
      <c r="R79" s="31">
        <v>11022.02</v>
      </c>
    </row>
    <row r="80" spans="1:18" ht="38.25" x14ac:dyDescent="0.2">
      <c r="A80" s="178" t="s">
        <v>196</v>
      </c>
      <c r="B80" s="173"/>
      <c r="C80" s="173"/>
      <c r="D80" s="173"/>
      <c r="E80" s="138">
        <v>1472.68</v>
      </c>
      <c r="F80" s="139">
        <v>1400.8899999999999</v>
      </c>
      <c r="G80" s="139">
        <v>2633.68</v>
      </c>
      <c r="H80" s="139">
        <v>981.78</v>
      </c>
      <c r="I80" s="139">
        <v>360.8</v>
      </c>
      <c r="J80" s="139">
        <v>842.41</v>
      </c>
      <c r="K80" s="139">
        <v>861.31999999999994</v>
      </c>
      <c r="L80" s="139">
        <v>43.11</v>
      </c>
      <c r="M80" s="139">
        <v>14.479999999999997</v>
      </c>
      <c r="N80" s="139">
        <v>1781.88</v>
      </c>
      <c r="O80" s="139">
        <v>-307.85000000000002</v>
      </c>
      <c r="P80" s="139">
        <v>936.84</v>
      </c>
      <c r="Q80" s="140">
        <v>11022.02</v>
      </c>
      <c r="R80" s="152">
        <v>11022.02</v>
      </c>
    </row>
    <row r="81" spans="1:19" ht="13.5" thickBot="1" x14ac:dyDescent="0.25">
      <c r="A81" s="167"/>
      <c r="B81" s="167"/>
      <c r="C81" s="167"/>
      <c r="D81" s="167"/>
      <c r="E81" s="35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9"/>
      <c r="R81" s="29"/>
    </row>
    <row r="82" spans="1:19" ht="13.5" thickBot="1" x14ac:dyDescent="0.25">
      <c r="A82" s="179" t="s">
        <v>17</v>
      </c>
      <c r="B82" s="176"/>
      <c r="C82" s="176"/>
      <c r="D82" s="176"/>
      <c r="E82" s="144">
        <v>15312.73</v>
      </c>
      <c r="F82" s="145">
        <v>10707.57</v>
      </c>
      <c r="G82" s="145">
        <v>27002.639999999996</v>
      </c>
      <c r="H82" s="145">
        <v>1635.6599999999999</v>
      </c>
      <c r="I82" s="145">
        <v>2107.1600000000003</v>
      </c>
      <c r="J82" s="145">
        <v>16829.73</v>
      </c>
      <c r="K82" s="145">
        <v>1807.92</v>
      </c>
      <c r="L82" s="145">
        <v>113.34</v>
      </c>
      <c r="M82" s="145">
        <v>996.65</v>
      </c>
      <c r="N82" s="145">
        <v>71813.99000000002</v>
      </c>
      <c r="O82" s="145">
        <v>-34388.120000000003</v>
      </c>
      <c r="P82" s="145">
        <v>1043.7599999999998</v>
      </c>
      <c r="Q82" s="146">
        <v>114983.03000000001</v>
      </c>
      <c r="R82" s="153">
        <v>114983.03000000001</v>
      </c>
    </row>
    <row r="86" spans="1:19" x14ac:dyDescent="0.2">
      <c r="S86" s="6"/>
    </row>
    <row r="87" spans="1:19" x14ac:dyDescent="0.2">
      <c r="S87" s="6"/>
    </row>
    <row r="88" spans="1:19" x14ac:dyDescent="0.2">
      <c r="S88" s="6"/>
    </row>
    <row r="89" spans="1:19" x14ac:dyDescent="0.2">
      <c r="S89" s="6"/>
    </row>
    <row r="90" spans="1:19" x14ac:dyDescent="0.2">
      <c r="S90" s="6"/>
    </row>
  </sheetData>
  <pageMargins left="0.7" right="0.7" top="0.75" bottom="0.75" header="0.3" footer="0.3"/>
  <pageSetup scale="4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5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6" style="128" customWidth="1"/>
    <col min="2" max="2" width="39.28515625" style="128" customWidth="1"/>
    <col min="3" max="3" width="19.85546875" style="128" customWidth="1"/>
    <col min="4" max="4" width="33.7109375" style="128" customWidth="1"/>
    <col min="5" max="5" width="7.42578125" customWidth="1"/>
    <col min="6" max="6" width="8.5703125" bestFit="1" customWidth="1"/>
    <col min="7" max="7" width="7.42578125" bestFit="1" customWidth="1"/>
    <col min="8" max="9" width="9.5703125" bestFit="1" customWidth="1"/>
    <col min="10" max="10" width="11.28515625" bestFit="1" customWidth="1"/>
    <col min="11" max="11" width="7.42578125" bestFit="1" customWidth="1"/>
    <col min="12" max="12" width="8.5703125" bestFit="1" customWidth="1"/>
    <col min="13" max="13" width="7.42578125" bestFit="1" customWidth="1"/>
    <col min="14" max="14" width="8.5703125" bestFit="1" customWidth="1"/>
    <col min="15" max="16" width="9.28515625" bestFit="1" customWidth="1"/>
    <col min="17" max="17" width="14.5703125" bestFit="1" customWidth="1"/>
    <col min="18" max="18" width="14.42578125" bestFit="1" customWidth="1"/>
  </cols>
  <sheetData>
    <row r="1" spans="1:20" x14ac:dyDescent="0.2">
      <c r="A1" s="162" t="s">
        <v>322</v>
      </c>
      <c r="B1" s="162" t="s">
        <v>321</v>
      </c>
      <c r="C1" s="162"/>
      <c r="D1" s="16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" ht="25.5" x14ac:dyDescent="0.2">
      <c r="A2" s="128" t="s">
        <v>335</v>
      </c>
      <c r="B2" s="128" t="s">
        <v>334</v>
      </c>
    </row>
    <row r="4" spans="1:20" x14ac:dyDescent="0.2">
      <c r="S4" s="108"/>
      <c r="T4" s="108"/>
    </row>
    <row r="5" spans="1:20" x14ac:dyDescent="0.2">
      <c r="A5" s="163" t="s">
        <v>31</v>
      </c>
      <c r="B5" s="163"/>
      <c r="C5" s="163"/>
      <c r="D5" s="163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08"/>
      <c r="T5" s="108"/>
    </row>
    <row r="6" spans="1:20" x14ac:dyDescent="0.2">
      <c r="A6" s="163"/>
      <c r="B6" s="163"/>
      <c r="C6" s="163"/>
      <c r="D6" s="163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08"/>
      <c r="T6" s="108"/>
    </row>
    <row r="7" spans="1:20" x14ac:dyDescent="0.2">
      <c r="A7" s="177" t="s">
        <v>2</v>
      </c>
      <c r="B7" s="164" t="s">
        <v>3</v>
      </c>
      <c r="C7" s="164" t="s">
        <v>4</v>
      </c>
      <c r="D7" s="164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</row>
    <row r="8" spans="1:20" x14ac:dyDescent="0.2">
      <c r="A8" s="158" t="s">
        <v>129</v>
      </c>
      <c r="B8" s="165" t="s">
        <v>130</v>
      </c>
      <c r="C8" s="166" t="s">
        <v>131</v>
      </c>
      <c r="D8" s="167" t="s">
        <v>130</v>
      </c>
      <c r="E8" s="35"/>
      <c r="F8" s="36"/>
      <c r="G8" s="36"/>
      <c r="H8" s="36"/>
      <c r="I8" s="36"/>
      <c r="J8" s="36"/>
      <c r="K8" s="36"/>
      <c r="L8" s="36"/>
      <c r="M8" s="36"/>
      <c r="N8" s="36"/>
      <c r="O8" s="36">
        <v>-15824.1</v>
      </c>
      <c r="P8" s="36"/>
      <c r="Q8" s="9">
        <v>-15824.1</v>
      </c>
      <c r="R8" s="29">
        <v>-15824.1</v>
      </c>
    </row>
    <row r="9" spans="1:20" ht="25.5" x14ac:dyDescent="0.2">
      <c r="A9" s="160"/>
      <c r="B9" s="168"/>
      <c r="C9" s="169" t="s">
        <v>142</v>
      </c>
      <c r="D9" s="170"/>
      <c r="E9" s="37"/>
      <c r="F9" s="38"/>
      <c r="G9" s="38"/>
      <c r="H9" s="38"/>
      <c r="I9" s="38"/>
      <c r="J9" s="38"/>
      <c r="K9" s="38"/>
      <c r="L9" s="38"/>
      <c r="M9" s="38"/>
      <c r="N9" s="38"/>
      <c r="O9" s="38">
        <v>-15824.1</v>
      </c>
      <c r="P9" s="38"/>
      <c r="Q9" s="10">
        <v>-15824.1</v>
      </c>
      <c r="R9" s="30">
        <v>-15824.1</v>
      </c>
    </row>
    <row r="10" spans="1:20" x14ac:dyDescent="0.2">
      <c r="A10" s="160"/>
      <c r="B10" s="171" t="s">
        <v>143</v>
      </c>
      <c r="C10" s="172"/>
      <c r="D10" s="172"/>
      <c r="E10" s="39"/>
      <c r="F10" s="40"/>
      <c r="G10" s="40"/>
      <c r="H10" s="40"/>
      <c r="I10" s="40"/>
      <c r="J10" s="40"/>
      <c r="K10" s="40"/>
      <c r="L10" s="40"/>
      <c r="M10" s="40"/>
      <c r="N10" s="40"/>
      <c r="O10" s="40">
        <v>-15824.1</v>
      </c>
      <c r="P10" s="40"/>
      <c r="Q10" s="24">
        <v>-15824.1</v>
      </c>
      <c r="R10" s="31">
        <v>-15824.1</v>
      </c>
    </row>
    <row r="11" spans="1:20" ht="25.5" x14ac:dyDescent="0.2">
      <c r="A11" s="178" t="s">
        <v>144</v>
      </c>
      <c r="B11" s="173"/>
      <c r="C11" s="173"/>
      <c r="D11" s="173"/>
      <c r="E11" s="138"/>
      <c r="F11" s="139"/>
      <c r="G11" s="139"/>
      <c r="H11" s="139"/>
      <c r="I11" s="139"/>
      <c r="J11" s="139"/>
      <c r="K11" s="139"/>
      <c r="L11" s="139"/>
      <c r="M11" s="139"/>
      <c r="N11" s="139"/>
      <c r="O11" s="139">
        <v>-15824.1</v>
      </c>
      <c r="P11" s="139"/>
      <c r="Q11" s="140">
        <v>-15824.1</v>
      </c>
      <c r="R11" s="152">
        <v>-15824.1</v>
      </c>
    </row>
    <row r="12" spans="1:20" x14ac:dyDescent="0.2">
      <c r="A12" s="167"/>
      <c r="B12" s="167"/>
      <c r="C12" s="167"/>
      <c r="D12" s="167"/>
      <c r="E12" s="35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9"/>
      <c r="R12" s="29"/>
    </row>
    <row r="13" spans="1:20" ht="25.5" x14ac:dyDescent="0.2">
      <c r="A13" s="158" t="s">
        <v>9</v>
      </c>
      <c r="B13" s="165" t="s">
        <v>34</v>
      </c>
      <c r="C13" s="166" t="s">
        <v>35</v>
      </c>
      <c r="D13" s="167" t="s">
        <v>34</v>
      </c>
      <c r="E13" s="35">
        <v>-0.35</v>
      </c>
      <c r="F13" s="36">
        <v>0.06</v>
      </c>
      <c r="G13" s="36">
        <v>3.83</v>
      </c>
      <c r="H13" s="36">
        <v>-0.02</v>
      </c>
      <c r="I13" s="36">
        <v>0.15</v>
      </c>
      <c r="J13" s="36">
        <v>-19.600000000000001</v>
      </c>
      <c r="K13" s="36">
        <v>-14.13</v>
      </c>
      <c r="L13" s="36">
        <v>0.28000000000000003</v>
      </c>
      <c r="M13" s="36">
        <v>2.83</v>
      </c>
      <c r="N13" s="36">
        <v>-0.01</v>
      </c>
      <c r="O13" s="36">
        <v>0.12</v>
      </c>
      <c r="P13" s="36"/>
      <c r="Q13" s="9">
        <v>-26.840000000000003</v>
      </c>
      <c r="R13" s="29">
        <v>-26.840000000000003</v>
      </c>
    </row>
    <row r="14" spans="1:20" x14ac:dyDescent="0.2">
      <c r="A14" s="160"/>
      <c r="B14" s="168"/>
      <c r="C14" s="169" t="s">
        <v>145</v>
      </c>
      <c r="D14" s="170"/>
      <c r="E14" s="37">
        <v>-0.35</v>
      </c>
      <c r="F14" s="38">
        <v>0.06</v>
      </c>
      <c r="G14" s="38">
        <v>3.83</v>
      </c>
      <c r="H14" s="38">
        <v>-0.02</v>
      </c>
      <c r="I14" s="38">
        <v>0.15</v>
      </c>
      <c r="J14" s="38">
        <v>-19.600000000000001</v>
      </c>
      <c r="K14" s="38">
        <v>-14.13</v>
      </c>
      <c r="L14" s="38">
        <v>0.28000000000000003</v>
      </c>
      <c r="M14" s="38">
        <v>2.83</v>
      </c>
      <c r="N14" s="38">
        <v>-0.01</v>
      </c>
      <c r="O14" s="38">
        <v>0.12</v>
      </c>
      <c r="P14" s="38"/>
      <c r="Q14" s="10">
        <v>-26.840000000000003</v>
      </c>
      <c r="R14" s="30">
        <v>-26.840000000000003</v>
      </c>
    </row>
    <row r="15" spans="1:20" x14ac:dyDescent="0.2">
      <c r="A15" s="160"/>
      <c r="B15" s="171" t="s">
        <v>146</v>
      </c>
      <c r="C15" s="172"/>
      <c r="D15" s="172"/>
      <c r="E15" s="39">
        <v>-0.35</v>
      </c>
      <c r="F15" s="40">
        <v>0.06</v>
      </c>
      <c r="G15" s="40">
        <v>3.83</v>
      </c>
      <c r="H15" s="40">
        <v>-0.02</v>
      </c>
      <c r="I15" s="40">
        <v>0.15</v>
      </c>
      <c r="J15" s="40">
        <v>-19.600000000000001</v>
      </c>
      <c r="K15" s="40">
        <v>-14.13</v>
      </c>
      <c r="L15" s="40">
        <v>0.28000000000000003</v>
      </c>
      <c r="M15" s="40">
        <v>2.83</v>
      </c>
      <c r="N15" s="40">
        <v>-0.01</v>
      </c>
      <c r="O15" s="40">
        <v>0.12</v>
      </c>
      <c r="P15" s="40"/>
      <c r="Q15" s="24">
        <v>-26.840000000000003</v>
      </c>
      <c r="R15" s="31">
        <v>-26.840000000000003</v>
      </c>
    </row>
    <row r="16" spans="1:20" x14ac:dyDescent="0.2">
      <c r="A16" s="160"/>
      <c r="B16" s="165" t="s">
        <v>39</v>
      </c>
      <c r="C16" s="166" t="s">
        <v>11</v>
      </c>
      <c r="D16" s="167" t="s">
        <v>12</v>
      </c>
      <c r="E16" s="35">
        <v>729.48</v>
      </c>
      <c r="F16" s="36">
        <v>670.19999999999993</v>
      </c>
      <c r="G16" s="36">
        <v>889.53999999999985</v>
      </c>
      <c r="H16" s="36">
        <v>997.99</v>
      </c>
      <c r="I16" s="36">
        <v>2685.45</v>
      </c>
      <c r="J16" s="36">
        <v>2722.4099999999994</v>
      </c>
      <c r="K16" s="36"/>
      <c r="L16" s="36"/>
      <c r="M16" s="36"/>
      <c r="N16" s="36"/>
      <c r="O16" s="36"/>
      <c r="P16" s="36"/>
      <c r="Q16" s="9">
        <v>8695.07</v>
      </c>
      <c r="R16" s="29">
        <v>8695.07</v>
      </c>
    </row>
    <row r="17" spans="1:18" x14ac:dyDescent="0.2">
      <c r="A17" s="160"/>
      <c r="B17" s="168"/>
      <c r="C17" s="169" t="s">
        <v>18</v>
      </c>
      <c r="D17" s="170"/>
      <c r="E17" s="37">
        <v>729.48</v>
      </c>
      <c r="F17" s="38">
        <v>670.19999999999993</v>
      </c>
      <c r="G17" s="38">
        <v>889.53999999999985</v>
      </c>
      <c r="H17" s="38">
        <v>997.99</v>
      </c>
      <c r="I17" s="38">
        <v>2685.45</v>
      </c>
      <c r="J17" s="38">
        <v>2722.4099999999994</v>
      </c>
      <c r="K17" s="38"/>
      <c r="L17" s="38"/>
      <c r="M17" s="38"/>
      <c r="N17" s="38"/>
      <c r="O17" s="38"/>
      <c r="P17" s="38"/>
      <c r="Q17" s="10">
        <v>8695.07</v>
      </c>
      <c r="R17" s="30">
        <v>8695.07</v>
      </c>
    </row>
    <row r="18" spans="1:18" x14ac:dyDescent="0.2">
      <c r="A18" s="160"/>
      <c r="B18" s="171" t="s">
        <v>150</v>
      </c>
      <c r="C18" s="172"/>
      <c r="D18" s="172"/>
      <c r="E18" s="39">
        <v>729.48</v>
      </c>
      <c r="F18" s="40">
        <v>670.19999999999993</v>
      </c>
      <c r="G18" s="40">
        <v>889.53999999999985</v>
      </c>
      <c r="H18" s="40">
        <v>997.99</v>
      </c>
      <c r="I18" s="40">
        <v>2685.45</v>
      </c>
      <c r="J18" s="40">
        <v>2722.4099999999994</v>
      </c>
      <c r="K18" s="40"/>
      <c r="L18" s="40"/>
      <c r="M18" s="40"/>
      <c r="N18" s="40"/>
      <c r="O18" s="40"/>
      <c r="P18" s="40"/>
      <c r="Q18" s="24">
        <v>8695.07</v>
      </c>
      <c r="R18" s="31">
        <v>8695.07</v>
      </c>
    </row>
    <row r="19" spans="1:18" ht="25.5" x14ac:dyDescent="0.2">
      <c r="A19" s="160"/>
      <c r="B19" s="165" t="s">
        <v>41</v>
      </c>
      <c r="C19" s="166" t="s">
        <v>37</v>
      </c>
      <c r="D19" s="167" t="s">
        <v>38</v>
      </c>
      <c r="E19" s="35"/>
      <c r="F19" s="36">
        <v>9685</v>
      </c>
      <c r="G19" s="36"/>
      <c r="H19" s="36">
        <v>31830</v>
      </c>
      <c r="I19" s="36">
        <v>9490</v>
      </c>
      <c r="J19" s="36"/>
      <c r="K19" s="36"/>
      <c r="L19" s="36"/>
      <c r="M19" s="36"/>
      <c r="N19" s="36"/>
      <c r="O19" s="36"/>
      <c r="P19" s="36"/>
      <c r="Q19" s="9">
        <v>51005</v>
      </c>
      <c r="R19" s="29">
        <v>51005</v>
      </c>
    </row>
    <row r="20" spans="1:18" x14ac:dyDescent="0.2">
      <c r="A20" s="160"/>
      <c r="B20" s="168"/>
      <c r="C20" s="169" t="s">
        <v>147</v>
      </c>
      <c r="D20" s="170"/>
      <c r="E20" s="37"/>
      <c r="F20" s="38">
        <v>9685</v>
      </c>
      <c r="G20" s="38"/>
      <c r="H20" s="38">
        <v>31830</v>
      </c>
      <c r="I20" s="38">
        <v>9490</v>
      </c>
      <c r="J20" s="38"/>
      <c r="K20" s="38"/>
      <c r="L20" s="38"/>
      <c r="M20" s="38"/>
      <c r="N20" s="38"/>
      <c r="O20" s="38"/>
      <c r="P20" s="38"/>
      <c r="Q20" s="10">
        <v>51005</v>
      </c>
      <c r="R20" s="30">
        <v>51005</v>
      </c>
    </row>
    <row r="21" spans="1:18" ht="25.5" x14ac:dyDescent="0.2">
      <c r="A21" s="160"/>
      <c r="B21" s="171" t="s">
        <v>151</v>
      </c>
      <c r="C21" s="172"/>
      <c r="D21" s="172"/>
      <c r="E21" s="39"/>
      <c r="F21" s="40">
        <v>9685</v>
      </c>
      <c r="G21" s="40"/>
      <c r="H21" s="40">
        <v>31830</v>
      </c>
      <c r="I21" s="40">
        <v>9490</v>
      </c>
      <c r="J21" s="40"/>
      <c r="K21" s="40"/>
      <c r="L21" s="40"/>
      <c r="M21" s="40"/>
      <c r="N21" s="40"/>
      <c r="O21" s="40"/>
      <c r="P21" s="40"/>
      <c r="Q21" s="24">
        <v>51005</v>
      </c>
      <c r="R21" s="31">
        <v>51005</v>
      </c>
    </row>
    <row r="22" spans="1:18" x14ac:dyDescent="0.2">
      <c r="A22" s="160"/>
      <c r="B22" s="165" t="s">
        <v>14</v>
      </c>
      <c r="C22" s="166" t="s">
        <v>11</v>
      </c>
      <c r="D22" s="167" t="s">
        <v>12</v>
      </c>
      <c r="E22" s="35">
        <v>82.61</v>
      </c>
      <c r="F22" s="36">
        <v>-57.14</v>
      </c>
      <c r="G22" s="36">
        <v>-44.83</v>
      </c>
      <c r="H22" s="36">
        <v>3.0699999999999985</v>
      </c>
      <c r="I22" s="36">
        <v>814.47</v>
      </c>
      <c r="J22" s="36">
        <v>-758.53</v>
      </c>
      <c r="K22" s="36">
        <v>-23.179999999999986</v>
      </c>
      <c r="L22" s="36">
        <v>-5.8000000000000043</v>
      </c>
      <c r="M22" s="36">
        <v>-81.460000000000008</v>
      </c>
      <c r="N22" s="36">
        <v>40.49</v>
      </c>
      <c r="O22" s="36">
        <v>567.51</v>
      </c>
      <c r="P22" s="36">
        <v>4183.34</v>
      </c>
      <c r="Q22" s="9">
        <v>4720.55</v>
      </c>
      <c r="R22" s="29">
        <v>4720.55</v>
      </c>
    </row>
    <row r="23" spans="1:18" x14ac:dyDescent="0.2">
      <c r="A23" s="160"/>
      <c r="B23" s="168"/>
      <c r="C23" s="169" t="s">
        <v>18</v>
      </c>
      <c r="D23" s="170"/>
      <c r="E23" s="37">
        <v>82.61</v>
      </c>
      <c r="F23" s="38">
        <v>-57.14</v>
      </c>
      <c r="G23" s="38">
        <v>-44.83</v>
      </c>
      <c r="H23" s="38">
        <v>3.0699999999999985</v>
      </c>
      <c r="I23" s="38">
        <v>814.47</v>
      </c>
      <c r="J23" s="38">
        <v>-758.53</v>
      </c>
      <c r="K23" s="38">
        <v>-23.179999999999986</v>
      </c>
      <c r="L23" s="38">
        <v>-5.8000000000000043</v>
      </c>
      <c r="M23" s="38">
        <v>-81.460000000000008</v>
      </c>
      <c r="N23" s="38">
        <v>40.49</v>
      </c>
      <c r="O23" s="38">
        <v>567.51</v>
      </c>
      <c r="P23" s="38">
        <v>4183.34</v>
      </c>
      <c r="Q23" s="10">
        <v>4720.55</v>
      </c>
      <c r="R23" s="30">
        <v>4720.55</v>
      </c>
    </row>
    <row r="24" spans="1:18" x14ac:dyDescent="0.2">
      <c r="A24" s="160"/>
      <c r="B24" s="171" t="s">
        <v>20</v>
      </c>
      <c r="C24" s="172"/>
      <c r="D24" s="172"/>
      <c r="E24" s="39">
        <v>82.61</v>
      </c>
      <c r="F24" s="40">
        <v>-57.14</v>
      </c>
      <c r="G24" s="40">
        <v>-44.83</v>
      </c>
      <c r="H24" s="40">
        <v>3.0699999999999985</v>
      </c>
      <c r="I24" s="40">
        <v>814.47</v>
      </c>
      <c r="J24" s="40">
        <v>-758.53</v>
      </c>
      <c r="K24" s="40">
        <v>-23.179999999999986</v>
      </c>
      <c r="L24" s="40">
        <v>-5.8000000000000043</v>
      </c>
      <c r="M24" s="40">
        <v>-81.460000000000008</v>
      </c>
      <c r="N24" s="40">
        <v>40.49</v>
      </c>
      <c r="O24" s="40">
        <v>567.51</v>
      </c>
      <c r="P24" s="40">
        <v>4183.34</v>
      </c>
      <c r="Q24" s="24">
        <v>4720.55</v>
      </c>
      <c r="R24" s="31">
        <v>4720.55</v>
      </c>
    </row>
    <row r="25" spans="1:18" x14ac:dyDescent="0.2">
      <c r="A25" s="160"/>
      <c r="B25" s="165" t="s">
        <v>42</v>
      </c>
      <c r="C25" s="166" t="s">
        <v>42</v>
      </c>
      <c r="D25" s="167" t="s">
        <v>42</v>
      </c>
      <c r="E25" s="35"/>
      <c r="F25" s="36"/>
      <c r="G25" s="36">
        <v>12.57</v>
      </c>
      <c r="H25" s="36"/>
      <c r="I25" s="36">
        <v>362870</v>
      </c>
      <c r="J25" s="36">
        <v>-362870</v>
      </c>
      <c r="K25" s="36">
        <v>77.540000000000006</v>
      </c>
      <c r="L25" s="36"/>
      <c r="M25" s="36">
        <v>344.03999999999996</v>
      </c>
      <c r="N25" s="36"/>
      <c r="O25" s="36">
        <v>20729.95</v>
      </c>
      <c r="P25" s="36">
        <v>-20669.189999999999</v>
      </c>
      <c r="Q25" s="9">
        <v>494.91000000001077</v>
      </c>
      <c r="R25" s="29">
        <v>494.91000000001077</v>
      </c>
    </row>
    <row r="26" spans="1:18" x14ac:dyDescent="0.2">
      <c r="A26" s="160"/>
      <c r="B26" s="168"/>
      <c r="C26" s="169" t="s">
        <v>154</v>
      </c>
      <c r="D26" s="170"/>
      <c r="E26" s="37"/>
      <c r="F26" s="38"/>
      <c r="G26" s="38">
        <v>12.57</v>
      </c>
      <c r="H26" s="38"/>
      <c r="I26" s="38">
        <v>362870</v>
      </c>
      <c r="J26" s="38">
        <v>-362870</v>
      </c>
      <c r="K26" s="38">
        <v>77.540000000000006</v>
      </c>
      <c r="L26" s="38"/>
      <c r="M26" s="38">
        <v>344.03999999999996</v>
      </c>
      <c r="N26" s="38"/>
      <c r="O26" s="38">
        <v>20729.95</v>
      </c>
      <c r="P26" s="38">
        <v>-20669.189999999999</v>
      </c>
      <c r="Q26" s="10">
        <v>494.91000000001077</v>
      </c>
      <c r="R26" s="30">
        <v>494.91000000001077</v>
      </c>
    </row>
    <row r="27" spans="1:18" x14ac:dyDescent="0.2">
      <c r="A27" s="160"/>
      <c r="B27" s="171" t="s">
        <v>154</v>
      </c>
      <c r="C27" s="172"/>
      <c r="D27" s="172"/>
      <c r="E27" s="39"/>
      <c r="F27" s="40"/>
      <c r="G27" s="40">
        <v>12.57</v>
      </c>
      <c r="H27" s="40"/>
      <c r="I27" s="40">
        <v>362870</v>
      </c>
      <c r="J27" s="40">
        <v>-362870</v>
      </c>
      <c r="K27" s="40">
        <v>77.540000000000006</v>
      </c>
      <c r="L27" s="40"/>
      <c r="M27" s="40">
        <v>344.03999999999996</v>
      </c>
      <c r="N27" s="40"/>
      <c r="O27" s="40">
        <v>20729.95</v>
      </c>
      <c r="P27" s="40">
        <v>-20669.189999999999</v>
      </c>
      <c r="Q27" s="24">
        <v>494.91000000001077</v>
      </c>
      <c r="R27" s="31">
        <v>494.91000000001077</v>
      </c>
    </row>
    <row r="28" spans="1:18" x14ac:dyDescent="0.2">
      <c r="A28" s="160"/>
      <c r="B28" s="165" t="s">
        <v>43</v>
      </c>
      <c r="C28" s="166" t="s">
        <v>11</v>
      </c>
      <c r="D28" s="167" t="s">
        <v>12</v>
      </c>
      <c r="E28" s="35"/>
      <c r="F28" s="36"/>
      <c r="G28" s="36"/>
      <c r="H28" s="36">
        <v>751.73</v>
      </c>
      <c r="I28" s="36">
        <v>255.51</v>
      </c>
      <c r="J28" s="36">
        <v>1103.3699999999999</v>
      </c>
      <c r="K28" s="36"/>
      <c r="L28" s="36"/>
      <c r="M28" s="36">
        <v>413</v>
      </c>
      <c r="N28" s="36">
        <v>289.12</v>
      </c>
      <c r="O28" s="36">
        <v>334.19000000000005</v>
      </c>
      <c r="P28" s="36"/>
      <c r="Q28" s="9">
        <v>3146.9199999999996</v>
      </c>
      <c r="R28" s="29">
        <v>3146.9199999999996</v>
      </c>
    </row>
    <row r="29" spans="1:18" x14ac:dyDescent="0.2">
      <c r="A29" s="160"/>
      <c r="B29" s="168"/>
      <c r="C29" s="169" t="s">
        <v>18</v>
      </c>
      <c r="D29" s="170"/>
      <c r="E29" s="37"/>
      <c r="F29" s="38"/>
      <c r="G29" s="38"/>
      <c r="H29" s="38">
        <v>751.73</v>
      </c>
      <c r="I29" s="38">
        <v>255.51</v>
      </c>
      <c r="J29" s="38">
        <v>1103.3699999999999</v>
      </c>
      <c r="K29" s="38"/>
      <c r="L29" s="38"/>
      <c r="M29" s="38">
        <v>413</v>
      </c>
      <c r="N29" s="38">
        <v>289.12</v>
      </c>
      <c r="O29" s="38">
        <v>334.19000000000005</v>
      </c>
      <c r="P29" s="38"/>
      <c r="Q29" s="10">
        <v>3146.9199999999996</v>
      </c>
      <c r="R29" s="30">
        <v>3146.9199999999996</v>
      </c>
    </row>
    <row r="30" spans="1:18" x14ac:dyDescent="0.2">
      <c r="A30" s="160"/>
      <c r="B30" s="171" t="s">
        <v>156</v>
      </c>
      <c r="C30" s="172"/>
      <c r="D30" s="172"/>
      <c r="E30" s="39"/>
      <c r="F30" s="40"/>
      <c r="G30" s="40"/>
      <c r="H30" s="40">
        <v>751.73</v>
      </c>
      <c r="I30" s="40">
        <v>255.51</v>
      </c>
      <c r="J30" s="40">
        <v>1103.3699999999999</v>
      </c>
      <c r="K30" s="40"/>
      <c r="L30" s="40"/>
      <c r="M30" s="40">
        <v>413</v>
      </c>
      <c r="N30" s="40">
        <v>289.12</v>
      </c>
      <c r="O30" s="40">
        <v>334.19000000000005</v>
      </c>
      <c r="P30" s="40"/>
      <c r="Q30" s="24">
        <v>3146.9199999999996</v>
      </c>
      <c r="R30" s="31">
        <v>3146.9199999999996</v>
      </c>
    </row>
    <row r="31" spans="1:18" ht="25.5" x14ac:dyDescent="0.2">
      <c r="A31" s="160"/>
      <c r="B31" s="165" t="s">
        <v>44</v>
      </c>
      <c r="C31" s="166" t="s">
        <v>37</v>
      </c>
      <c r="D31" s="167" t="s">
        <v>38</v>
      </c>
      <c r="E31" s="35"/>
      <c r="F31" s="36"/>
      <c r="G31" s="36">
        <v>570</v>
      </c>
      <c r="H31" s="36"/>
      <c r="I31" s="36">
        <v>-190</v>
      </c>
      <c r="J31" s="36"/>
      <c r="K31" s="36"/>
      <c r="L31" s="36"/>
      <c r="M31" s="36"/>
      <c r="N31" s="36"/>
      <c r="O31" s="36"/>
      <c r="P31" s="36"/>
      <c r="Q31" s="9">
        <v>380</v>
      </c>
      <c r="R31" s="29">
        <v>380</v>
      </c>
    </row>
    <row r="32" spans="1:18" x14ac:dyDescent="0.2">
      <c r="A32" s="160"/>
      <c r="B32" s="168"/>
      <c r="C32" s="169" t="s">
        <v>147</v>
      </c>
      <c r="D32" s="170"/>
      <c r="E32" s="37"/>
      <c r="F32" s="38"/>
      <c r="G32" s="38">
        <v>570</v>
      </c>
      <c r="H32" s="38"/>
      <c r="I32" s="38">
        <v>-190</v>
      </c>
      <c r="J32" s="38"/>
      <c r="K32" s="38"/>
      <c r="L32" s="38"/>
      <c r="M32" s="38"/>
      <c r="N32" s="38"/>
      <c r="O32" s="38"/>
      <c r="P32" s="38"/>
      <c r="Q32" s="10">
        <v>380</v>
      </c>
      <c r="R32" s="30">
        <v>380</v>
      </c>
    </row>
    <row r="33" spans="1:18" ht="25.5" x14ac:dyDescent="0.2">
      <c r="A33" s="160"/>
      <c r="B33" s="171" t="s">
        <v>157</v>
      </c>
      <c r="C33" s="172"/>
      <c r="D33" s="172"/>
      <c r="E33" s="39"/>
      <c r="F33" s="40"/>
      <c r="G33" s="40">
        <v>570</v>
      </c>
      <c r="H33" s="40"/>
      <c r="I33" s="40">
        <v>-190</v>
      </c>
      <c r="J33" s="40"/>
      <c r="K33" s="40"/>
      <c r="L33" s="40"/>
      <c r="M33" s="40"/>
      <c r="N33" s="40"/>
      <c r="O33" s="40"/>
      <c r="P33" s="40"/>
      <c r="Q33" s="24">
        <v>380</v>
      </c>
      <c r="R33" s="31">
        <v>380</v>
      </c>
    </row>
    <row r="34" spans="1:18" ht="25.5" x14ac:dyDescent="0.2">
      <c r="A34" s="178" t="s">
        <v>21</v>
      </c>
      <c r="B34" s="173"/>
      <c r="C34" s="173"/>
      <c r="D34" s="173"/>
      <c r="E34" s="138">
        <v>811.74</v>
      </c>
      <c r="F34" s="139">
        <v>10298.120000000001</v>
      </c>
      <c r="G34" s="139">
        <v>1431.11</v>
      </c>
      <c r="H34" s="139">
        <v>33582.770000000004</v>
      </c>
      <c r="I34" s="139">
        <v>375925.58</v>
      </c>
      <c r="J34" s="139">
        <v>-359822.35</v>
      </c>
      <c r="K34" s="139">
        <v>40.230000000000018</v>
      </c>
      <c r="L34" s="139">
        <v>-5.520000000000004</v>
      </c>
      <c r="M34" s="139">
        <v>678.41</v>
      </c>
      <c r="N34" s="139">
        <v>329.6</v>
      </c>
      <c r="O34" s="139">
        <v>21631.77</v>
      </c>
      <c r="P34" s="139">
        <v>-16485.849999999999</v>
      </c>
      <c r="Q34" s="140">
        <v>68415.610000000015</v>
      </c>
      <c r="R34" s="152">
        <v>68415.610000000015</v>
      </c>
    </row>
    <row r="35" spans="1:18" x14ac:dyDescent="0.2">
      <c r="A35" s="167"/>
      <c r="B35" s="167"/>
      <c r="C35" s="167"/>
      <c r="D35" s="167"/>
      <c r="E35" s="35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9"/>
      <c r="R35" s="29"/>
    </row>
    <row r="36" spans="1:18" ht="25.5" x14ac:dyDescent="0.2">
      <c r="A36" s="158" t="s">
        <v>45</v>
      </c>
      <c r="B36" s="165" t="s">
        <v>208</v>
      </c>
      <c r="C36" s="166" t="s">
        <v>49</v>
      </c>
      <c r="D36" s="167" t="s">
        <v>209</v>
      </c>
      <c r="E36" s="35"/>
      <c r="F36" s="36"/>
      <c r="G36" s="36"/>
      <c r="H36" s="36"/>
      <c r="I36" s="36"/>
      <c r="J36" s="36">
        <v>907175</v>
      </c>
      <c r="K36" s="36"/>
      <c r="L36" s="36"/>
      <c r="M36" s="36"/>
      <c r="N36" s="36"/>
      <c r="O36" s="36"/>
      <c r="P36" s="36"/>
      <c r="Q36" s="9">
        <v>907175</v>
      </c>
      <c r="R36" s="29">
        <v>907175</v>
      </c>
    </row>
    <row r="37" spans="1:18" ht="25.5" x14ac:dyDescent="0.2">
      <c r="A37" s="160"/>
      <c r="B37" s="168"/>
      <c r="C37" s="169" t="s">
        <v>159</v>
      </c>
      <c r="D37" s="170"/>
      <c r="E37" s="37"/>
      <c r="F37" s="38"/>
      <c r="G37" s="38"/>
      <c r="H37" s="38"/>
      <c r="I37" s="38"/>
      <c r="J37" s="38">
        <v>907175</v>
      </c>
      <c r="K37" s="38"/>
      <c r="L37" s="38"/>
      <c r="M37" s="38"/>
      <c r="N37" s="38"/>
      <c r="O37" s="38"/>
      <c r="P37" s="38"/>
      <c r="Q37" s="10">
        <v>907175</v>
      </c>
      <c r="R37" s="30">
        <v>907175</v>
      </c>
    </row>
    <row r="38" spans="1:18" x14ac:dyDescent="0.2">
      <c r="A38" s="160"/>
      <c r="B38" s="171" t="s">
        <v>211</v>
      </c>
      <c r="C38" s="172"/>
      <c r="D38" s="172"/>
      <c r="E38" s="39"/>
      <c r="F38" s="40"/>
      <c r="G38" s="40"/>
      <c r="H38" s="40"/>
      <c r="I38" s="40"/>
      <c r="J38" s="40">
        <v>907175</v>
      </c>
      <c r="K38" s="40"/>
      <c r="L38" s="40"/>
      <c r="M38" s="40"/>
      <c r="N38" s="40"/>
      <c r="O38" s="40"/>
      <c r="P38" s="40"/>
      <c r="Q38" s="24">
        <v>907175</v>
      </c>
      <c r="R38" s="31">
        <v>907175</v>
      </c>
    </row>
    <row r="39" spans="1:18" ht="25.5" x14ac:dyDescent="0.2">
      <c r="A39" s="160"/>
      <c r="B39" s="165" t="s">
        <v>94</v>
      </c>
      <c r="C39" s="166" t="s">
        <v>49</v>
      </c>
      <c r="D39" s="167" t="s">
        <v>53</v>
      </c>
      <c r="E39" s="35"/>
      <c r="F39" s="36"/>
      <c r="G39" s="36"/>
      <c r="H39" s="36"/>
      <c r="I39" s="36"/>
      <c r="J39" s="36"/>
      <c r="K39" s="36">
        <v>4516.2</v>
      </c>
      <c r="L39" s="36"/>
      <c r="M39" s="36"/>
      <c r="N39" s="36"/>
      <c r="O39" s="36"/>
      <c r="P39" s="36"/>
      <c r="Q39" s="9">
        <v>4516.2</v>
      </c>
      <c r="R39" s="29">
        <v>4516.2</v>
      </c>
    </row>
    <row r="40" spans="1:18" ht="25.5" x14ac:dyDescent="0.2">
      <c r="A40" s="160"/>
      <c r="B40" s="168"/>
      <c r="C40" s="174"/>
      <c r="D40" s="175" t="s">
        <v>333</v>
      </c>
      <c r="E40" s="52"/>
      <c r="F40" s="53"/>
      <c r="G40" s="53"/>
      <c r="H40" s="53"/>
      <c r="I40" s="53"/>
      <c r="J40" s="53"/>
      <c r="K40" s="53"/>
      <c r="L40" s="53">
        <v>7026.3600000000006</v>
      </c>
      <c r="M40" s="53"/>
      <c r="N40" s="53"/>
      <c r="O40" s="53"/>
      <c r="P40" s="53"/>
      <c r="Q40" s="11">
        <v>7026.3600000000006</v>
      </c>
      <c r="R40" s="51">
        <v>7026.3600000000006</v>
      </c>
    </row>
    <row r="41" spans="1:18" ht="25.5" x14ac:dyDescent="0.2">
      <c r="A41" s="160"/>
      <c r="B41" s="168"/>
      <c r="C41" s="169" t="s">
        <v>159</v>
      </c>
      <c r="D41" s="170"/>
      <c r="E41" s="37"/>
      <c r="F41" s="38"/>
      <c r="G41" s="38"/>
      <c r="H41" s="38"/>
      <c r="I41" s="38"/>
      <c r="J41" s="38"/>
      <c r="K41" s="38">
        <v>4516.2</v>
      </c>
      <c r="L41" s="38">
        <v>7026.3600000000006</v>
      </c>
      <c r="M41" s="38"/>
      <c r="N41" s="38"/>
      <c r="O41" s="38"/>
      <c r="P41" s="38"/>
      <c r="Q41" s="10">
        <v>11542.560000000001</v>
      </c>
      <c r="R41" s="30">
        <v>11542.560000000001</v>
      </c>
    </row>
    <row r="42" spans="1:18" ht="25.5" x14ac:dyDescent="0.2">
      <c r="A42" s="160"/>
      <c r="B42" s="171" t="s">
        <v>162</v>
      </c>
      <c r="C42" s="172"/>
      <c r="D42" s="172"/>
      <c r="E42" s="39"/>
      <c r="F42" s="40"/>
      <c r="G42" s="40"/>
      <c r="H42" s="40"/>
      <c r="I42" s="40"/>
      <c r="J42" s="40"/>
      <c r="K42" s="40">
        <v>4516.2</v>
      </c>
      <c r="L42" s="40">
        <v>7026.3600000000006</v>
      </c>
      <c r="M42" s="40"/>
      <c r="N42" s="40"/>
      <c r="O42" s="40"/>
      <c r="P42" s="40"/>
      <c r="Q42" s="24">
        <v>11542.560000000001</v>
      </c>
      <c r="R42" s="31">
        <v>11542.560000000001</v>
      </c>
    </row>
    <row r="43" spans="1:18" x14ac:dyDescent="0.2">
      <c r="A43" s="160"/>
      <c r="B43" s="165" t="s">
        <v>14</v>
      </c>
      <c r="C43" s="166" t="s">
        <v>11</v>
      </c>
      <c r="D43" s="167" t="s">
        <v>12</v>
      </c>
      <c r="E43" s="35"/>
      <c r="F43" s="36"/>
      <c r="G43" s="36"/>
      <c r="H43" s="36"/>
      <c r="I43" s="36"/>
      <c r="J43" s="36"/>
      <c r="K43" s="36">
        <v>400.84</v>
      </c>
      <c r="L43" s="36">
        <v>488.64</v>
      </c>
      <c r="M43" s="36">
        <v>328.63</v>
      </c>
      <c r="N43" s="36">
        <v>3872.62</v>
      </c>
      <c r="O43" s="36">
        <v>19.079999999999998</v>
      </c>
      <c r="P43" s="36">
        <v>402.59</v>
      </c>
      <c r="Q43" s="9">
        <v>5512.4</v>
      </c>
      <c r="R43" s="29">
        <v>5512.4</v>
      </c>
    </row>
    <row r="44" spans="1:18" x14ac:dyDescent="0.2">
      <c r="A44" s="160"/>
      <c r="B44" s="168"/>
      <c r="C44" s="174"/>
      <c r="D44" s="175" t="s">
        <v>46</v>
      </c>
      <c r="E44" s="52"/>
      <c r="F44" s="53"/>
      <c r="G44" s="53"/>
      <c r="H44" s="53">
        <v>23254.91</v>
      </c>
      <c r="I44" s="53"/>
      <c r="J44" s="53">
        <v>91119.47</v>
      </c>
      <c r="K44" s="53"/>
      <c r="L44" s="53"/>
      <c r="M44" s="53"/>
      <c r="N44" s="53"/>
      <c r="O44" s="53"/>
      <c r="P44" s="53"/>
      <c r="Q44" s="11">
        <v>114374.38</v>
      </c>
      <c r="R44" s="51">
        <v>114374.38</v>
      </c>
    </row>
    <row r="45" spans="1:18" x14ac:dyDescent="0.2">
      <c r="A45" s="160"/>
      <c r="B45" s="168"/>
      <c r="C45" s="169" t="s">
        <v>18</v>
      </c>
      <c r="D45" s="170"/>
      <c r="E45" s="37"/>
      <c r="F45" s="38"/>
      <c r="G45" s="38"/>
      <c r="H45" s="38">
        <v>23254.91</v>
      </c>
      <c r="I45" s="38"/>
      <c r="J45" s="38">
        <v>91119.47</v>
      </c>
      <c r="K45" s="38">
        <v>400.84</v>
      </c>
      <c r="L45" s="38">
        <v>488.64</v>
      </c>
      <c r="M45" s="38">
        <v>328.63</v>
      </c>
      <c r="N45" s="38">
        <v>3872.62</v>
      </c>
      <c r="O45" s="38">
        <v>19.079999999999998</v>
      </c>
      <c r="P45" s="38">
        <v>402.59</v>
      </c>
      <c r="Q45" s="10">
        <v>119886.78</v>
      </c>
      <c r="R45" s="30">
        <v>119886.78</v>
      </c>
    </row>
    <row r="46" spans="1:18" x14ac:dyDescent="0.2">
      <c r="A46" s="160"/>
      <c r="B46" s="171" t="s">
        <v>20</v>
      </c>
      <c r="C46" s="172"/>
      <c r="D46" s="172"/>
      <c r="E46" s="39"/>
      <c r="F46" s="40"/>
      <c r="G46" s="40"/>
      <c r="H46" s="40">
        <v>23254.91</v>
      </c>
      <c r="I46" s="40"/>
      <c r="J46" s="40">
        <v>91119.47</v>
      </c>
      <c r="K46" s="40">
        <v>400.84</v>
      </c>
      <c r="L46" s="40">
        <v>488.64</v>
      </c>
      <c r="M46" s="40">
        <v>328.63</v>
      </c>
      <c r="N46" s="40">
        <v>3872.62</v>
      </c>
      <c r="O46" s="40">
        <v>19.079999999999998</v>
      </c>
      <c r="P46" s="40">
        <v>402.59</v>
      </c>
      <c r="Q46" s="24">
        <v>119886.78</v>
      </c>
      <c r="R46" s="31">
        <v>119886.78</v>
      </c>
    </row>
    <row r="47" spans="1:18" ht="25.5" x14ac:dyDescent="0.2">
      <c r="A47" s="160"/>
      <c r="B47" s="165" t="s">
        <v>81</v>
      </c>
      <c r="C47" s="166" t="s">
        <v>49</v>
      </c>
      <c r="D47" s="167" t="s">
        <v>82</v>
      </c>
      <c r="E47" s="35"/>
      <c r="F47" s="36"/>
      <c r="G47" s="36"/>
      <c r="H47" s="36">
        <v>339220</v>
      </c>
      <c r="I47" s="36"/>
      <c r="J47" s="36"/>
      <c r="K47" s="36"/>
      <c r="L47" s="36"/>
      <c r="M47" s="36"/>
      <c r="N47" s="36"/>
      <c r="O47" s="36"/>
      <c r="P47" s="36"/>
      <c r="Q47" s="9">
        <v>339220</v>
      </c>
      <c r="R47" s="29">
        <v>339220</v>
      </c>
    </row>
    <row r="48" spans="1:18" ht="25.5" x14ac:dyDescent="0.2">
      <c r="A48" s="160"/>
      <c r="B48" s="168"/>
      <c r="C48" s="169" t="s">
        <v>159</v>
      </c>
      <c r="D48" s="170"/>
      <c r="E48" s="37"/>
      <c r="F48" s="38"/>
      <c r="G48" s="38"/>
      <c r="H48" s="38">
        <v>339220</v>
      </c>
      <c r="I48" s="38"/>
      <c r="J48" s="38"/>
      <c r="K48" s="38"/>
      <c r="L48" s="38"/>
      <c r="M48" s="38"/>
      <c r="N48" s="38"/>
      <c r="O48" s="38"/>
      <c r="P48" s="38"/>
      <c r="Q48" s="10">
        <v>339220</v>
      </c>
      <c r="R48" s="30">
        <v>339220</v>
      </c>
    </row>
    <row r="49" spans="1:18" x14ac:dyDescent="0.2">
      <c r="A49" s="160"/>
      <c r="B49" s="171" t="s">
        <v>165</v>
      </c>
      <c r="C49" s="172"/>
      <c r="D49" s="172"/>
      <c r="E49" s="39"/>
      <c r="F49" s="40"/>
      <c r="G49" s="40"/>
      <c r="H49" s="40">
        <v>339220</v>
      </c>
      <c r="I49" s="40"/>
      <c r="J49" s="40"/>
      <c r="K49" s="40"/>
      <c r="L49" s="40"/>
      <c r="M49" s="40"/>
      <c r="N49" s="40"/>
      <c r="O49" s="40"/>
      <c r="P49" s="40"/>
      <c r="Q49" s="24">
        <v>339220</v>
      </c>
      <c r="R49" s="31">
        <v>339220</v>
      </c>
    </row>
    <row r="50" spans="1:18" x14ac:dyDescent="0.2">
      <c r="A50" s="160"/>
      <c r="B50" s="165" t="s">
        <v>106</v>
      </c>
      <c r="C50" s="166" t="s">
        <v>47</v>
      </c>
      <c r="D50" s="167" t="s">
        <v>106</v>
      </c>
      <c r="E50" s="35"/>
      <c r="F50" s="36"/>
      <c r="G50" s="36"/>
      <c r="H50" s="36"/>
      <c r="I50" s="36"/>
      <c r="J50" s="36"/>
      <c r="K50" s="36"/>
      <c r="L50" s="36"/>
      <c r="M50" s="36"/>
      <c r="N50" s="36">
        <v>43098.1</v>
      </c>
      <c r="O50" s="36"/>
      <c r="P50" s="36"/>
      <c r="Q50" s="9">
        <v>43098.1</v>
      </c>
      <c r="R50" s="29">
        <v>43098.1</v>
      </c>
    </row>
    <row r="51" spans="1:18" x14ac:dyDescent="0.2">
      <c r="A51" s="160"/>
      <c r="B51" s="168"/>
      <c r="C51" s="169" t="s">
        <v>166</v>
      </c>
      <c r="D51" s="170"/>
      <c r="E51" s="37"/>
      <c r="F51" s="38"/>
      <c r="G51" s="38"/>
      <c r="H51" s="38"/>
      <c r="I51" s="38"/>
      <c r="J51" s="38"/>
      <c r="K51" s="38"/>
      <c r="L51" s="38"/>
      <c r="M51" s="38"/>
      <c r="N51" s="38">
        <v>43098.1</v>
      </c>
      <c r="O51" s="38"/>
      <c r="P51" s="38"/>
      <c r="Q51" s="10">
        <v>43098.1</v>
      </c>
      <c r="R51" s="30">
        <v>43098.1</v>
      </c>
    </row>
    <row r="52" spans="1:18" x14ac:dyDescent="0.2">
      <c r="A52" s="160"/>
      <c r="B52" s="171" t="s">
        <v>167</v>
      </c>
      <c r="C52" s="172"/>
      <c r="D52" s="172"/>
      <c r="E52" s="39"/>
      <c r="F52" s="40"/>
      <c r="G52" s="40"/>
      <c r="H52" s="40"/>
      <c r="I52" s="40"/>
      <c r="J52" s="40"/>
      <c r="K52" s="40"/>
      <c r="L52" s="40"/>
      <c r="M52" s="40"/>
      <c r="N52" s="40">
        <v>43098.1</v>
      </c>
      <c r="O52" s="40"/>
      <c r="P52" s="40"/>
      <c r="Q52" s="24">
        <v>43098.1</v>
      </c>
      <c r="R52" s="31">
        <v>43098.1</v>
      </c>
    </row>
    <row r="53" spans="1:18" x14ac:dyDescent="0.2">
      <c r="A53" s="160"/>
      <c r="B53" s="165" t="s">
        <v>35</v>
      </c>
      <c r="C53" s="166" t="s">
        <v>47</v>
      </c>
      <c r="D53" s="167" t="s">
        <v>35</v>
      </c>
      <c r="E53" s="35"/>
      <c r="F53" s="36"/>
      <c r="G53" s="36"/>
      <c r="H53" s="36">
        <v>25720.32</v>
      </c>
      <c r="I53" s="36">
        <v>800.21</v>
      </c>
      <c r="J53" s="36">
        <v>70482.260000000009</v>
      </c>
      <c r="K53" s="36">
        <v>351.32</v>
      </c>
      <c r="L53" s="36">
        <v>556.81999999999994</v>
      </c>
      <c r="M53" s="36">
        <v>349.11</v>
      </c>
      <c r="N53" s="36">
        <v>3707.5300000000007</v>
      </c>
      <c r="O53" s="36">
        <v>914.52</v>
      </c>
      <c r="P53" s="36">
        <v>1534.83</v>
      </c>
      <c r="Q53" s="9">
        <v>104416.92000000003</v>
      </c>
      <c r="R53" s="29">
        <v>104416.92000000003</v>
      </c>
    </row>
    <row r="54" spans="1:18" x14ac:dyDescent="0.2">
      <c r="A54" s="160"/>
      <c r="B54" s="168"/>
      <c r="C54" s="169" t="s">
        <v>166</v>
      </c>
      <c r="D54" s="170"/>
      <c r="E54" s="37"/>
      <c r="F54" s="38"/>
      <c r="G54" s="38"/>
      <c r="H54" s="38">
        <v>25720.32</v>
      </c>
      <c r="I54" s="38">
        <v>800.21</v>
      </c>
      <c r="J54" s="38">
        <v>70482.260000000009</v>
      </c>
      <c r="K54" s="38">
        <v>351.32</v>
      </c>
      <c r="L54" s="38">
        <v>556.81999999999994</v>
      </c>
      <c r="M54" s="38">
        <v>349.11</v>
      </c>
      <c r="N54" s="38">
        <v>3707.5300000000007</v>
      </c>
      <c r="O54" s="38">
        <v>914.52</v>
      </c>
      <c r="P54" s="38">
        <v>1534.83</v>
      </c>
      <c r="Q54" s="10">
        <v>104416.92000000003</v>
      </c>
      <c r="R54" s="30">
        <v>104416.92000000003</v>
      </c>
    </row>
    <row r="55" spans="1:18" x14ac:dyDescent="0.2">
      <c r="A55" s="160"/>
      <c r="B55" s="171" t="s">
        <v>145</v>
      </c>
      <c r="C55" s="172"/>
      <c r="D55" s="172"/>
      <c r="E55" s="39"/>
      <c r="F55" s="40"/>
      <c r="G55" s="40"/>
      <c r="H55" s="40">
        <v>25720.32</v>
      </c>
      <c r="I55" s="40">
        <v>800.21</v>
      </c>
      <c r="J55" s="40">
        <v>70482.260000000009</v>
      </c>
      <c r="K55" s="40">
        <v>351.32</v>
      </c>
      <c r="L55" s="40">
        <v>556.81999999999994</v>
      </c>
      <c r="M55" s="40">
        <v>349.11</v>
      </c>
      <c r="N55" s="40">
        <v>3707.5300000000007</v>
      </c>
      <c r="O55" s="40">
        <v>914.52</v>
      </c>
      <c r="P55" s="40">
        <v>1534.83</v>
      </c>
      <c r="Q55" s="24">
        <v>104416.92000000003</v>
      </c>
      <c r="R55" s="31">
        <v>104416.92000000003</v>
      </c>
    </row>
    <row r="56" spans="1:18" ht="25.5" x14ac:dyDescent="0.2">
      <c r="A56" s="160"/>
      <c r="B56" s="165" t="s">
        <v>113</v>
      </c>
      <c r="C56" s="166" t="s">
        <v>49</v>
      </c>
      <c r="D56" s="167" t="s">
        <v>53</v>
      </c>
      <c r="E56" s="35"/>
      <c r="F56" s="36"/>
      <c r="G56" s="36"/>
      <c r="H56" s="36"/>
      <c r="I56" s="36"/>
      <c r="J56" s="36"/>
      <c r="K56" s="36"/>
      <c r="L56" s="36"/>
      <c r="M56" s="36">
        <v>2526.54</v>
      </c>
      <c r="N56" s="36">
        <v>4613.6499999999996</v>
      </c>
      <c r="O56" s="36"/>
      <c r="P56" s="36"/>
      <c r="Q56" s="9">
        <v>7140.19</v>
      </c>
      <c r="R56" s="29">
        <v>7140.19</v>
      </c>
    </row>
    <row r="57" spans="1:18" ht="25.5" x14ac:dyDescent="0.2">
      <c r="A57" s="160"/>
      <c r="B57" s="168"/>
      <c r="C57" s="169" t="s">
        <v>159</v>
      </c>
      <c r="D57" s="170"/>
      <c r="E57" s="37"/>
      <c r="F57" s="38"/>
      <c r="G57" s="38"/>
      <c r="H57" s="38"/>
      <c r="I57" s="38"/>
      <c r="J57" s="38"/>
      <c r="K57" s="38"/>
      <c r="L57" s="38"/>
      <c r="M57" s="38">
        <v>2526.54</v>
      </c>
      <c r="N57" s="38">
        <v>4613.6499999999996</v>
      </c>
      <c r="O57" s="38"/>
      <c r="P57" s="38"/>
      <c r="Q57" s="10">
        <v>7140.19</v>
      </c>
      <c r="R57" s="30">
        <v>7140.19</v>
      </c>
    </row>
    <row r="58" spans="1:18" x14ac:dyDescent="0.2">
      <c r="A58" s="160"/>
      <c r="B58" s="171" t="s">
        <v>172</v>
      </c>
      <c r="C58" s="172"/>
      <c r="D58" s="172"/>
      <c r="E58" s="39"/>
      <c r="F58" s="40"/>
      <c r="G58" s="40"/>
      <c r="H58" s="40"/>
      <c r="I58" s="40"/>
      <c r="J58" s="40"/>
      <c r="K58" s="40"/>
      <c r="L58" s="40"/>
      <c r="M58" s="40">
        <v>2526.54</v>
      </c>
      <c r="N58" s="40">
        <v>4613.6499999999996</v>
      </c>
      <c r="O58" s="40"/>
      <c r="P58" s="40"/>
      <c r="Q58" s="24">
        <v>7140.19</v>
      </c>
      <c r="R58" s="31">
        <v>7140.19</v>
      </c>
    </row>
    <row r="59" spans="1:18" ht="25.5" x14ac:dyDescent="0.2">
      <c r="A59" s="160"/>
      <c r="B59" s="165" t="s">
        <v>139</v>
      </c>
      <c r="C59" s="166" t="s">
        <v>49</v>
      </c>
      <c r="D59" s="167" t="s">
        <v>140</v>
      </c>
      <c r="E59" s="35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>
        <v>19800</v>
      </c>
      <c r="Q59" s="9">
        <v>19800</v>
      </c>
      <c r="R59" s="29">
        <v>19800</v>
      </c>
    </row>
    <row r="60" spans="1:18" ht="25.5" x14ac:dyDescent="0.2">
      <c r="A60" s="160"/>
      <c r="B60" s="168"/>
      <c r="C60" s="169" t="s">
        <v>159</v>
      </c>
      <c r="D60" s="170"/>
      <c r="E60" s="37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>
        <v>19800</v>
      </c>
      <c r="Q60" s="10">
        <v>19800</v>
      </c>
      <c r="R60" s="30">
        <v>19800</v>
      </c>
    </row>
    <row r="61" spans="1:18" x14ac:dyDescent="0.2">
      <c r="A61" s="160"/>
      <c r="B61" s="171" t="s">
        <v>175</v>
      </c>
      <c r="C61" s="172"/>
      <c r="D61" s="172"/>
      <c r="E61" s="39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>
        <v>19800</v>
      </c>
      <c r="Q61" s="24">
        <v>19800</v>
      </c>
      <c r="R61" s="31">
        <v>19800</v>
      </c>
    </row>
    <row r="62" spans="1:18" ht="25.5" x14ac:dyDescent="0.2">
      <c r="A62" s="160"/>
      <c r="B62" s="165" t="s">
        <v>52</v>
      </c>
      <c r="C62" s="166" t="s">
        <v>49</v>
      </c>
      <c r="D62" s="167" t="s">
        <v>53</v>
      </c>
      <c r="E62" s="35"/>
      <c r="F62" s="36"/>
      <c r="G62" s="36"/>
      <c r="H62" s="36"/>
      <c r="I62" s="36"/>
      <c r="J62" s="36"/>
      <c r="K62" s="36"/>
      <c r="L62" s="36"/>
      <c r="M62" s="36"/>
      <c r="N62" s="36"/>
      <c r="O62" s="36">
        <v>385</v>
      </c>
      <c r="P62" s="36">
        <v>267.05</v>
      </c>
      <c r="Q62" s="9">
        <v>652.04999999999995</v>
      </c>
      <c r="R62" s="29">
        <v>652.04999999999995</v>
      </c>
    </row>
    <row r="63" spans="1:18" ht="25.5" x14ac:dyDescent="0.2">
      <c r="A63" s="160"/>
      <c r="B63" s="168"/>
      <c r="C63" s="169" t="s">
        <v>159</v>
      </c>
      <c r="D63" s="170"/>
      <c r="E63" s="37"/>
      <c r="F63" s="38"/>
      <c r="G63" s="38"/>
      <c r="H63" s="38"/>
      <c r="I63" s="38"/>
      <c r="J63" s="38"/>
      <c r="K63" s="38"/>
      <c r="L63" s="38"/>
      <c r="M63" s="38"/>
      <c r="N63" s="38"/>
      <c r="O63" s="38">
        <v>385</v>
      </c>
      <c r="P63" s="38">
        <v>267.05</v>
      </c>
      <c r="Q63" s="10">
        <v>652.04999999999995</v>
      </c>
      <c r="R63" s="30">
        <v>652.04999999999995</v>
      </c>
    </row>
    <row r="64" spans="1:18" x14ac:dyDescent="0.2">
      <c r="A64" s="160"/>
      <c r="B64" s="171" t="s">
        <v>178</v>
      </c>
      <c r="C64" s="172"/>
      <c r="D64" s="172"/>
      <c r="E64" s="39"/>
      <c r="F64" s="40"/>
      <c r="G64" s="40"/>
      <c r="H64" s="40"/>
      <c r="I64" s="40"/>
      <c r="J64" s="40"/>
      <c r="K64" s="40"/>
      <c r="L64" s="40"/>
      <c r="M64" s="40"/>
      <c r="N64" s="40"/>
      <c r="O64" s="40">
        <v>385</v>
      </c>
      <c r="P64" s="40">
        <v>267.05</v>
      </c>
      <c r="Q64" s="24">
        <v>652.04999999999995</v>
      </c>
      <c r="R64" s="31">
        <v>652.04999999999995</v>
      </c>
    </row>
    <row r="65" spans="1:18" x14ac:dyDescent="0.2">
      <c r="A65" s="178" t="s">
        <v>180</v>
      </c>
      <c r="B65" s="173"/>
      <c r="C65" s="173"/>
      <c r="D65" s="173"/>
      <c r="E65" s="138"/>
      <c r="F65" s="139"/>
      <c r="G65" s="139"/>
      <c r="H65" s="139">
        <v>388195.23</v>
      </c>
      <c r="I65" s="139">
        <v>800.21</v>
      </c>
      <c r="J65" s="139">
        <v>1068776.73</v>
      </c>
      <c r="K65" s="139">
        <v>5268.36</v>
      </c>
      <c r="L65" s="139">
        <v>8071.8200000000006</v>
      </c>
      <c r="M65" s="139">
        <v>3204.2799999999997</v>
      </c>
      <c r="N65" s="139">
        <v>55291.9</v>
      </c>
      <c r="O65" s="139">
        <v>1318.6</v>
      </c>
      <c r="P65" s="139">
        <v>22004.469999999998</v>
      </c>
      <c r="Q65" s="140">
        <v>1552931.5999999999</v>
      </c>
      <c r="R65" s="152">
        <v>1552931.5999999999</v>
      </c>
    </row>
    <row r="66" spans="1:18" x14ac:dyDescent="0.2">
      <c r="A66" s="167"/>
      <c r="B66" s="167"/>
      <c r="C66" s="167"/>
      <c r="D66" s="167"/>
      <c r="E66" s="35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9"/>
      <c r="R66" s="29"/>
    </row>
    <row r="67" spans="1:18" x14ac:dyDescent="0.2">
      <c r="A67" s="158" t="s">
        <v>54</v>
      </c>
      <c r="B67" s="165" t="s">
        <v>78</v>
      </c>
      <c r="C67" s="166" t="s">
        <v>37</v>
      </c>
      <c r="D67" s="167" t="s">
        <v>38</v>
      </c>
      <c r="E67" s="35"/>
      <c r="F67" s="36"/>
      <c r="G67" s="36"/>
      <c r="H67" s="36"/>
      <c r="I67" s="36">
        <v>274.39999999999998</v>
      </c>
      <c r="J67" s="36"/>
      <c r="K67" s="36"/>
      <c r="L67" s="36"/>
      <c r="M67" s="36"/>
      <c r="N67" s="36">
        <v>274.39999999999998</v>
      </c>
      <c r="O67" s="36">
        <v>2537.52</v>
      </c>
      <c r="P67" s="36">
        <v>2043.16</v>
      </c>
      <c r="Q67" s="9">
        <v>5129.4799999999996</v>
      </c>
      <c r="R67" s="29">
        <v>5129.4799999999996</v>
      </c>
    </row>
    <row r="68" spans="1:18" x14ac:dyDescent="0.2">
      <c r="A68" s="160"/>
      <c r="B68" s="168"/>
      <c r="C68" s="169" t="s">
        <v>147</v>
      </c>
      <c r="D68" s="170"/>
      <c r="E68" s="37"/>
      <c r="F68" s="38"/>
      <c r="G68" s="38"/>
      <c r="H68" s="38"/>
      <c r="I68" s="38">
        <v>274.39999999999998</v>
      </c>
      <c r="J68" s="38"/>
      <c r="K68" s="38"/>
      <c r="L68" s="38"/>
      <c r="M68" s="38"/>
      <c r="N68" s="38">
        <v>274.39999999999998</v>
      </c>
      <c r="O68" s="38">
        <v>2537.52</v>
      </c>
      <c r="P68" s="38">
        <v>2043.16</v>
      </c>
      <c r="Q68" s="10">
        <v>5129.4799999999996</v>
      </c>
      <c r="R68" s="30">
        <v>5129.4799999999996</v>
      </c>
    </row>
    <row r="69" spans="1:18" x14ac:dyDescent="0.2">
      <c r="A69" s="160"/>
      <c r="B69" s="171" t="s">
        <v>181</v>
      </c>
      <c r="C69" s="172"/>
      <c r="D69" s="172"/>
      <c r="E69" s="39"/>
      <c r="F69" s="40"/>
      <c r="G69" s="40"/>
      <c r="H69" s="40"/>
      <c r="I69" s="40">
        <v>274.39999999999998</v>
      </c>
      <c r="J69" s="40"/>
      <c r="K69" s="40"/>
      <c r="L69" s="40"/>
      <c r="M69" s="40"/>
      <c r="N69" s="40">
        <v>274.39999999999998</v>
      </c>
      <c r="O69" s="40">
        <v>2537.52</v>
      </c>
      <c r="P69" s="40">
        <v>2043.16</v>
      </c>
      <c r="Q69" s="24">
        <v>5129.4799999999996</v>
      </c>
      <c r="R69" s="31">
        <v>5129.4799999999996</v>
      </c>
    </row>
    <row r="70" spans="1:18" x14ac:dyDescent="0.2">
      <c r="A70" s="160"/>
      <c r="B70" s="165" t="s">
        <v>39</v>
      </c>
      <c r="C70" s="166" t="s">
        <v>11</v>
      </c>
      <c r="D70" s="167" t="s">
        <v>12</v>
      </c>
      <c r="E70" s="35">
        <v>449.94000000000005</v>
      </c>
      <c r="F70" s="36"/>
      <c r="G70" s="36"/>
      <c r="H70" s="36"/>
      <c r="I70" s="36"/>
      <c r="J70" s="36">
        <v>211.56</v>
      </c>
      <c r="K70" s="36"/>
      <c r="L70" s="36"/>
      <c r="M70" s="36"/>
      <c r="N70" s="36"/>
      <c r="O70" s="36"/>
      <c r="P70" s="36"/>
      <c r="Q70" s="9">
        <v>661.5</v>
      </c>
      <c r="R70" s="29">
        <v>661.5</v>
      </c>
    </row>
    <row r="71" spans="1:18" x14ac:dyDescent="0.2">
      <c r="A71" s="160"/>
      <c r="B71" s="168"/>
      <c r="C71" s="169" t="s">
        <v>18</v>
      </c>
      <c r="D71" s="170"/>
      <c r="E71" s="37">
        <v>449.94000000000005</v>
      </c>
      <c r="F71" s="38"/>
      <c r="G71" s="38"/>
      <c r="H71" s="38"/>
      <c r="I71" s="38"/>
      <c r="J71" s="38">
        <v>211.56</v>
      </c>
      <c r="K71" s="38"/>
      <c r="L71" s="38"/>
      <c r="M71" s="38"/>
      <c r="N71" s="38"/>
      <c r="O71" s="38"/>
      <c r="P71" s="38"/>
      <c r="Q71" s="10">
        <v>661.5</v>
      </c>
      <c r="R71" s="30">
        <v>661.5</v>
      </c>
    </row>
    <row r="72" spans="1:18" x14ac:dyDescent="0.2">
      <c r="A72" s="160"/>
      <c r="B72" s="171" t="s">
        <v>150</v>
      </c>
      <c r="C72" s="172"/>
      <c r="D72" s="172"/>
      <c r="E72" s="39">
        <v>449.94000000000005</v>
      </c>
      <c r="F72" s="40"/>
      <c r="G72" s="40"/>
      <c r="H72" s="40"/>
      <c r="I72" s="40"/>
      <c r="J72" s="40">
        <v>211.56</v>
      </c>
      <c r="K72" s="40"/>
      <c r="L72" s="40"/>
      <c r="M72" s="40"/>
      <c r="N72" s="40"/>
      <c r="O72" s="40"/>
      <c r="P72" s="40"/>
      <c r="Q72" s="24">
        <v>661.5</v>
      </c>
      <c r="R72" s="31">
        <v>661.5</v>
      </c>
    </row>
    <row r="73" spans="1:18" x14ac:dyDescent="0.2">
      <c r="A73" s="160"/>
      <c r="B73" s="165" t="s">
        <v>55</v>
      </c>
      <c r="C73" s="166" t="s">
        <v>11</v>
      </c>
      <c r="D73" s="167" t="s">
        <v>12</v>
      </c>
      <c r="E73" s="35">
        <v>180.74</v>
      </c>
      <c r="F73" s="36">
        <v>153.9</v>
      </c>
      <c r="G73" s="36">
        <v>75.570000000000007</v>
      </c>
      <c r="H73" s="36">
        <v>73.86</v>
      </c>
      <c r="I73" s="36">
        <v>75.56</v>
      </c>
      <c r="J73" s="36"/>
      <c r="K73" s="36">
        <v>314</v>
      </c>
      <c r="L73" s="36">
        <v>403.72</v>
      </c>
      <c r="M73" s="36">
        <v>319.60000000000002</v>
      </c>
      <c r="N73" s="36"/>
      <c r="O73" s="36">
        <v>1810.11</v>
      </c>
      <c r="P73" s="36">
        <v>1684</v>
      </c>
      <c r="Q73" s="9">
        <v>5091.0599999999995</v>
      </c>
      <c r="R73" s="29">
        <v>5091.0599999999995</v>
      </c>
    </row>
    <row r="74" spans="1:18" x14ac:dyDescent="0.2">
      <c r="A74" s="160"/>
      <c r="B74" s="168"/>
      <c r="C74" s="169" t="s">
        <v>18</v>
      </c>
      <c r="D74" s="170"/>
      <c r="E74" s="37">
        <v>180.74</v>
      </c>
      <c r="F74" s="38">
        <v>153.9</v>
      </c>
      <c r="G74" s="38">
        <v>75.570000000000007</v>
      </c>
      <c r="H74" s="38">
        <v>73.86</v>
      </c>
      <c r="I74" s="38">
        <v>75.56</v>
      </c>
      <c r="J74" s="38"/>
      <c r="K74" s="38">
        <v>314</v>
      </c>
      <c r="L74" s="38">
        <v>403.72</v>
      </c>
      <c r="M74" s="38">
        <v>319.60000000000002</v>
      </c>
      <c r="N74" s="38"/>
      <c r="O74" s="38">
        <v>1810.11</v>
      </c>
      <c r="P74" s="38">
        <v>1684</v>
      </c>
      <c r="Q74" s="10">
        <v>5091.0599999999995</v>
      </c>
      <c r="R74" s="30">
        <v>5091.0599999999995</v>
      </c>
    </row>
    <row r="75" spans="1:18" x14ac:dyDescent="0.2">
      <c r="A75" s="160"/>
      <c r="B75" s="171" t="s">
        <v>185</v>
      </c>
      <c r="C75" s="172"/>
      <c r="D75" s="172"/>
      <c r="E75" s="39">
        <v>180.74</v>
      </c>
      <c r="F75" s="40">
        <v>153.9</v>
      </c>
      <c r="G75" s="40">
        <v>75.570000000000007</v>
      </c>
      <c r="H75" s="40">
        <v>73.86</v>
      </c>
      <c r="I75" s="40">
        <v>75.56</v>
      </c>
      <c r="J75" s="40"/>
      <c r="K75" s="40">
        <v>314</v>
      </c>
      <c r="L75" s="40">
        <v>403.72</v>
      </c>
      <c r="M75" s="40">
        <v>319.60000000000002</v>
      </c>
      <c r="N75" s="40"/>
      <c r="O75" s="40">
        <v>1810.11</v>
      </c>
      <c r="P75" s="40">
        <v>1684</v>
      </c>
      <c r="Q75" s="24">
        <v>5091.0599999999995</v>
      </c>
      <c r="R75" s="31">
        <v>5091.0599999999995</v>
      </c>
    </row>
    <row r="76" spans="1:18" x14ac:dyDescent="0.2">
      <c r="A76" s="160"/>
      <c r="B76" s="165" t="s">
        <v>43</v>
      </c>
      <c r="C76" s="166" t="s">
        <v>11</v>
      </c>
      <c r="D76" s="167" t="s">
        <v>12</v>
      </c>
      <c r="E76" s="35"/>
      <c r="F76" s="36"/>
      <c r="G76" s="36"/>
      <c r="H76" s="36">
        <v>187.23</v>
      </c>
      <c r="I76" s="36"/>
      <c r="J76" s="36">
        <v>306.83000000000004</v>
      </c>
      <c r="K76" s="36"/>
      <c r="L76" s="36"/>
      <c r="M76" s="36"/>
      <c r="N76" s="36"/>
      <c r="O76" s="36">
        <v>515.56999999999994</v>
      </c>
      <c r="P76" s="36"/>
      <c r="Q76" s="9">
        <v>1009.63</v>
      </c>
      <c r="R76" s="29">
        <v>1009.63</v>
      </c>
    </row>
    <row r="77" spans="1:18" x14ac:dyDescent="0.2">
      <c r="A77" s="160"/>
      <c r="B77" s="168"/>
      <c r="C77" s="169" t="s">
        <v>18</v>
      </c>
      <c r="D77" s="170"/>
      <c r="E77" s="37"/>
      <c r="F77" s="38"/>
      <c r="G77" s="38"/>
      <c r="H77" s="38">
        <v>187.23</v>
      </c>
      <c r="I77" s="38"/>
      <c r="J77" s="38">
        <v>306.83000000000004</v>
      </c>
      <c r="K77" s="38"/>
      <c r="L77" s="38"/>
      <c r="M77" s="38"/>
      <c r="N77" s="38"/>
      <c r="O77" s="38">
        <v>515.56999999999994</v>
      </c>
      <c r="P77" s="38"/>
      <c r="Q77" s="10">
        <v>1009.63</v>
      </c>
      <c r="R77" s="30">
        <v>1009.63</v>
      </c>
    </row>
    <row r="78" spans="1:18" x14ac:dyDescent="0.2">
      <c r="A78" s="160"/>
      <c r="B78" s="171" t="s">
        <v>156</v>
      </c>
      <c r="C78" s="172"/>
      <c r="D78" s="172"/>
      <c r="E78" s="39"/>
      <c r="F78" s="40"/>
      <c r="G78" s="40"/>
      <c r="H78" s="40">
        <v>187.23</v>
      </c>
      <c r="I78" s="40"/>
      <c r="J78" s="40">
        <v>306.83000000000004</v>
      </c>
      <c r="K78" s="40"/>
      <c r="L78" s="40"/>
      <c r="M78" s="40"/>
      <c r="N78" s="40"/>
      <c r="O78" s="40">
        <v>515.56999999999994</v>
      </c>
      <c r="P78" s="40"/>
      <c r="Q78" s="24">
        <v>1009.63</v>
      </c>
      <c r="R78" s="31">
        <v>1009.63</v>
      </c>
    </row>
    <row r="79" spans="1:18" x14ac:dyDescent="0.2">
      <c r="A79" s="160"/>
      <c r="B79" s="165" t="s">
        <v>86</v>
      </c>
      <c r="C79" s="166" t="s">
        <v>37</v>
      </c>
      <c r="D79" s="167" t="s">
        <v>38</v>
      </c>
      <c r="E79" s="35"/>
      <c r="F79" s="36"/>
      <c r="G79" s="36"/>
      <c r="H79" s="36"/>
      <c r="I79" s="36"/>
      <c r="J79" s="36"/>
      <c r="K79" s="36"/>
      <c r="L79" s="36"/>
      <c r="M79" s="36"/>
      <c r="N79" s="36"/>
      <c r="O79" s="36">
        <v>269.38</v>
      </c>
      <c r="P79" s="36"/>
      <c r="Q79" s="9">
        <v>269.38</v>
      </c>
      <c r="R79" s="29">
        <v>269.38</v>
      </c>
    </row>
    <row r="80" spans="1:18" x14ac:dyDescent="0.2">
      <c r="A80" s="160"/>
      <c r="B80" s="168"/>
      <c r="C80" s="169" t="s">
        <v>147</v>
      </c>
      <c r="D80" s="170"/>
      <c r="E80" s="37"/>
      <c r="F80" s="38"/>
      <c r="G80" s="38"/>
      <c r="H80" s="38"/>
      <c r="I80" s="38"/>
      <c r="J80" s="38"/>
      <c r="K80" s="38"/>
      <c r="L80" s="38"/>
      <c r="M80" s="38"/>
      <c r="N80" s="38"/>
      <c r="O80" s="38">
        <v>269.38</v>
      </c>
      <c r="P80" s="38"/>
      <c r="Q80" s="10">
        <v>269.38</v>
      </c>
      <c r="R80" s="30">
        <v>269.38</v>
      </c>
    </row>
    <row r="81" spans="1:18" x14ac:dyDescent="0.2">
      <c r="A81" s="160"/>
      <c r="B81" s="171" t="s">
        <v>189</v>
      </c>
      <c r="C81" s="172"/>
      <c r="D81" s="172"/>
      <c r="E81" s="39"/>
      <c r="F81" s="40"/>
      <c r="G81" s="40"/>
      <c r="H81" s="40"/>
      <c r="I81" s="40"/>
      <c r="J81" s="40"/>
      <c r="K81" s="40"/>
      <c r="L81" s="40"/>
      <c r="M81" s="40"/>
      <c r="N81" s="40"/>
      <c r="O81" s="40">
        <v>269.38</v>
      </c>
      <c r="P81" s="40"/>
      <c r="Q81" s="24">
        <v>269.38</v>
      </c>
      <c r="R81" s="31">
        <v>269.38</v>
      </c>
    </row>
    <row r="82" spans="1:18" ht="38.25" customHeight="1" x14ac:dyDescent="0.2">
      <c r="A82" s="178" t="s">
        <v>191</v>
      </c>
      <c r="B82" s="173"/>
      <c r="C82" s="173"/>
      <c r="D82" s="173"/>
      <c r="E82" s="138">
        <v>630.68000000000006</v>
      </c>
      <c r="F82" s="139">
        <v>153.9</v>
      </c>
      <c r="G82" s="139">
        <v>75.570000000000007</v>
      </c>
      <c r="H82" s="139">
        <v>261.08999999999997</v>
      </c>
      <c r="I82" s="139">
        <v>349.96</v>
      </c>
      <c r="J82" s="139">
        <v>518.3900000000001</v>
      </c>
      <c r="K82" s="139">
        <v>314</v>
      </c>
      <c r="L82" s="139">
        <v>403.72</v>
      </c>
      <c r="M82" s="139">
        <v>319.60000000000002</v>
      </c>
      <c r="N82" s="139">
        <v>274.39999999999998</v>
      </c>
      <c r="O82" s="139">
        <v>5132.58</v>
      </c>
      <c r="P82" s="139">
        <v>3727.16</v>
      </c>
      <c r="Q82" s="140">
        <v>12161.049999999997</v>
      </c>
      <c r="R82" s="152">
        <v>12161.049999999997</v>
      </c>
    </row>
    <row r="83" spans="1:18" x14ac:dyDescent="0.2">
      <c r="A83" s="167"/>
      <c r="B83" s="167"/>
      <c r="C83" s="167"/>
      <c r="D83" s="167"/>
      <c r="E83" s="35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9"/>
      <c r="R83" s="29"/>
    </row>
    <row r="84" spans="1:18" x14ac:dyDescent="0.2">
      <c r="A84" s="158" t="s">
        <v>15</v>
      </c>
      <c r="B84" s="165" t="s">
        <v>56</v>
      </c>
      <c r="C84" s="166" t="s">
        <v>57</v>
      </c>
      <c r="D84" s="167" t="s">
        <v>58</v>
      </c>
      <c r="E84" s="35"/>
      <c r="F84" s="36">
        <v>63.92</v>
      </c>
      <c r="G84" s="36">
        <v>3.76</v>
      </c>
      <c r="H84" s="36">
        <v>2448.9299999999998</v>
      </c>
      <c r="I84" s="36">
        <v>63.19</v>
      </c>
      <c r="J84" s="36"/>
      <c r="K84" s="36">
        <v>29.81</v>
      </c>
      <c r="L84" s="36">
        <v>46.37</v>
      </c>
      <c r="M84" s="36">
        <v>16.68</v>
      </c>
      <c r="N84" s="36">
        <v>32.26</v>
      </c>
      <c r="O84" s="36">
        <v>19.29</v>
      </c>
      <c r="P84" s="36">
        <v>145.93</v>
      </c>
      <c r="Q84" s="9">
        <v>2870.1399999999994</v>
      </c>
      <c r="R84" s="29">
        <v>2870.1399999999994</v>
      </c>
    </row>
    <row r="85" spans="1:18" x14ac:dyDescent="0.2">
      <c r="A85" s="160"/>
      <c r="B85" s="168"/>
      <c r="C85" s="174"/>
      <c r="D85" s="175" t="s">
        <v>61</v>
      </c>
      <c r="E85" s="52"/>
      <c r="F85" s="53"/>
      <c r="G85" s="53"/>
      <c r="H85" s="53"/>
      <c r="I85" s="53"/>
      <c r="J85" s="53">
        <v>5987.36</v>
      </c>
      <c r="K85" s="53"/>
      <c r="L85" s="53"/>
      <c r="M85" s="53"/>
      <c r="N85" s="53"/>
      <c r="O85" s="53"/>
      <c r="P85" s="53"/>
      <c r="Q85" s="11">
        <v>5987.36</v>
      </c>
      <c r="R85" s="51">
        <v>5987.36</v>
      </c>
    </row>
    <row r="86" spans="1:18" x14ac:dyDescent="0.2">
      <c r="A86" s="160"/>
      <c r="B86" s="168"/>
      <c r="C86" s="169" t="s">
        <v>192</v>
      </c>
      <c r="D86" s="170"/>
      <c r="E86" s="37"/>
      <c r="F86" s="38">
        <v>63.92</v>
      </c>
      <c r="G86" s="38">
        <v>3.76</v>
      </c>
      <c r="H86" s="38">
        <v>2448.9299999999998</v>
      </c>
      <c r="I86" s="38">
        <v>63.19</v>
      </c>
      <c r="J86" s="38">
        <v>5987.36</v>
      </c>
      <c r="K86" s="38">
        <v>29.81</v>
      </c>
      <c r="L86" s="38">
        <v>46.37</v>
      </c>
      <c r="M86" s="38">
        <v>16.68</v>
      </c>
      <c r="N86" s="38">
        <v>32.26</v>
      </c>
      <c r="O86" s="38">
        <v>19.29</v>
      </c>
      <c r="P86" s="38">
        <v>145.93</v>
      </c>
      <c r="Q86" s="10">
        <v>8857.5</v>
      </c>
      <c r="R86" s="30">
        <v>8857.5</v>
      </c>
    </row>
    <row r="87" spans="1:18" x14ac:dyDescent="0.2">
      <c r="A87" s="160"/>
      <c r="B87" s="168"/>
      <c r="C87" s="166" t="s">
        <v>11</v>
      </c>
      <c r="D87" s="167" t="s">
        <v>12</v>
      </c>
      <c r="E87" s="35"/>
      <c r="F87" s="36"/>
      <c r="G87" s="36"/>
      <c r="H87" s="36"/>
      <c r="I87" s="36"/>
      <c r="J87" s="36"/>
      <c r="K87" s="36">
        <v>303</v>
      </c>
      <c r="L87" s="36">
        <v>433.53</v>
      </c>
      <c r="M87" s="36">
        <v>151.41999999999999</v>
      </c>
      <c r="N87" s="36"/>
      <c r="O87" s="36">
        <v>11.34</v>
      </c>
      <c r="P87" s="36">
        <v>-63.91</v>
      </c>
      <c r="Q87" s="9">
        <v>835.38</v>
      </c>
      <c r="R87" s="29">
        <v>835.38</v>
      </c>
    </row>
    <row r="88" spans="1:18" x14ac:dyDescent="0.2">
      <c r="A88" s="160"/>
      <c r="B88" s="168"/>
      <c r="C88" s="174"/>
      <c r="D88" s="175" t="s">
        <v>63</v>
      </c>
      <c r="E88" s="52"/>
      <c r="F88" s="53"/>
      <c r="G88" s="53"/>
      <c r="H88" s="53">
        <v>30892.14</v>
      </c>
      <c r="I88" s="53"/>
      <c r="J88" s="53">
        <v>51692.35</v>
      </c>
      <c r="K88" s="53"/>
      <c r="L88" s="53"/>
      <c r="M88" s="53"/>
      <c r="N88" s="53">
        <v>19540.57</v>
      </c>
      <c r="O88" s="53"/>
      <c r="P88" s="53"/>
      <c r="Q88" s="11">
        <v>102125.06</v>
      </c>
      <c r="R88" s="51">
        <v>102125.06</v>
      </c>
    </row>
    <row r="89" spans="1:18" x14ac:dyDescent="0.2">
      <c r="A89" s="160"/>
      <c r="B89" s="168"/>
      <c r="C89" s="169" t="s">
        <v>18</v>
      </c>
      <c r="D89" s="170"/>
      <c r="E89" s="37"/>
      <c r="F89" s="38"/>
      <c r="G89" s="38"/>
      <c r="H89" s="38">
        <v>30892.14</v>
      </c>
      <c r="I89" s="38"/>
      <c r="J89" s="38">
        <v>51692.35</v>
      </c>
      <c r="K89" s="38">
        <v>303</v>
      </c>
      <c r="L89" s="38">
        <v>433.53</v>
      </c>
      <c r="M89" s="38">
        <v>151.41999999999999</v>
      </c>
      <c r="N89" s="38">
        <v>19540.57</v>
      </c>
      <c r="O89" s="38">
        <v>11.34</v>
      </c>
      <c r="P89" s="38">
        <v>-63.91</v>
      </c>
      <c r="Q89" s="10">
        <v>102960.44</v>
      </c>
      <c r="R89" s="30">
        <v>102960.44</v>
      </c>
    </row>
    <row r="90" spans="1:18" x14ac:dyDescent="0.2">
      <c r="A90" s="160"/>
      <c r="B90" s="171" t="s">
        <v>193</v>
      </c>
      <c r="C90" s="172"/>
      <c r="D90" s="172"/>
      <c r="E90" s="39"/>
      <c r="F90" s="40">
        <v>63.92</v>
      </c>
      <c r="G90" s="40">
        <v>3.76</v>
      </c>
      <c r="H90" s="40">
        <v>33341.07</v>
      </c>
      <c r="I90" s="40">
        <v>63.19</v>
      </c>
      <c r="J90" s="40">
        <v>57679.71</v>
      </c>
      <c r="K90" s="40">
        <v>332.81</v>
      </c>
      <c r="L90" s="40">
        <v>479.9</v>
      </c>
      <c r="M90" s="40">
        <v>168.1</v>
      </c>
      <c r="N90" s="40">
        <v>19572.829999999998</v>
      </c>
      <c r="O90" s="40">
        <v>30.63</v>
      </c>
      <c r="P90" s="40">
        <v>82.02000000000001</v>
      </c>
      <c r="Q90" s="24">
        <v>111817.94</v>
      </c>
      <c r="R90" s="31">
        <v>111817.94</v>
      </c>
    </row>
    <row r="91" spans="1:18" x14ac:dyDescent="0.2">
      <c r="A91" s="160"/>
      <c r="B91" s="165" t="s">
        <v>14</v>
      </c>
      <c r="C91" s="166" t="s">
        <v>11</v>
      </c>
      <c r="D91" s="167" t="s">
        <v>64</v>
      </c>
      <c r="E91" s="35"/>
      <c r="F91" s="36"/>
      <c r="G91" s="36"/>
      <c r="H91" s="36">
        <v>56957.64</v>
      </c>
      <c r="I91" s="36"/>
      <c r="J91" s="36">
        <v>144692.37</v>
      </c>
      <c r="K91" s="36"/>
      <c r="L91" s="36"/>
      <c r="M91" s="36"/>
      <c r="N91" s="36"/>
      <c r="O91" s="36"/>
      <c r="P91" s="36"/>
      <c r="Q91" s="9">
        <v>201650.01</v>
      </c>
      <c r="R91" s="29">
        <v>201650.01</v>
      </c>
    </row>
    <row r="92" spans="1:18" x14ac:dyDescent="0.2">
      <c r="A92" s="160"/>
      <c r="B92" s="168"/>
      <c r="C92" s="174"/>
      <c r="D92" s="175" t="s">
        <v>12</v>
      </c>
      <c r="E92" s="52">
        <v>735.67000000000007</v>
      </c>
      <c r="F92" s="53">
        <v>2375.6400000000003</v>
      </c>
      <c r="G92" s="53">
        <v>491.12</v>
      </c>
      <c r="H92" s="53">
        <v>636.98</v>
      </c>
      <c r="I92" s="53">
        <v>3306.66</v>
      </c>
      <c r="J92" s="53">
        <v>1064.04</v>
      </c>
      <c r="K92" s="53">
        <v>907.89999999999986</v>
      </c>
      <c r="L92" s="53">
        <v>1555.79</v>
      </c>
      <c r="M92" s="53">
        <v>600.11</v>
      </c>
      <c r="N92" s="53">
        <v>6116.53</v>
      </c>
      <c r="O92" s="53">
        <v>1261.1000000000001</v>
      </c>
      <c r="P92" s="53">
        <v>2181.64</v>
      </c>
      <c r="Q92" s="11">
        <v>21233.179999999997</v>
      </c>
      <c r="R92" s="51">
        <v>21233.179999999997</v>
      </c>
    </row>
    <row r="93" spans="1:18" x14ac:dyDescent="0.2">
      <c r="A93" s="160"/>
      <c r="B93" s="168"/>
      <c r="C93" s="169" t="s">
        <v>18</v>
      </c>
      <c r="D93" s="170"/>
      <c r="E93" s="37">
        <v>735.67000000000007</v>
      </c>
      <c r="F93" s="38">
        <v>2375.6400000000003</v>
      </c>
      <c r="G93" s="38">
        <v>491.12</v>
      </c>
      <c r="H93" s="38">
        <v>57594.62</v>
      </c>
      <c r="I93" s="38">
        <v>3306.66</v>
      </c>
      <c r="J93" s="38">
        <v>145756.41</v>
      </c>
      <c r="K93" s="38">
        <v>907.89999999999986</v>
      </c>
      <c r="L93" s="38">
        <v>1555.79</v>
      </c>
      <c r="M93" s="38">
        <v>600.11</v>
      </c>
      <c r="N93" s="38">
        <v>6116.53</v>
      </c>
      <c r="O93" s="38">
        <v>1261.1000000000001</v>
      </c>
      <c r="P93" s="38">
        <v>2181.64</v>
      </c>
      <c r="Q93" s="10">
        <v>222883.19</v>
      </c>
      <c r="R93" s="30">
        <v>222883.19</v>
      </c>
    </row>
    <row r="94" spans="1:18" x14ac:dyDescent="0.2">
      <c r="A94" s="160"/>
      <c r="B94" s="171" t="s">
        <v>20</v>
      </c>
      <c r="C94" s="172"/>
      <c r="D94" s="172"/>
      <c r="E94" s="39">
        <v>735.67000000000007</v>
      </c>
      <c r="F94" s="40">
        <v>2375.6400000000003</v>
      </c>
      <c r="G94" s="40">
        <v>491.12</v>
      </c>
      <c r="H94" s="40">
        <v>57594.62</v>
      </c>
      <c r="I94" s="40">
        <v>3306.66</v>
      </c>
      <c r="J94" s="40">
        <v>145756.41</v>
      </c>
      <c r="K94" s="40">
        <v>907.89999999999986</v>
      </c>
      <c r="L94" s="40">
        <v>1555.79</v>
      </c>
      <c r="M94" s="40">
        <v>600.11</v>
      </c>
      <c r="N94" s="40">
        <v>6116.53</v>
      </c>
      <c r="O94" s="40">
        <v>1261.1000000000001</v>
      </c>
      <c r="P94" s="40">
        <v>2181.64</v>
      </c>
      <c r="Q94" s="24">
        <v>222883.19</v>
      </c>
      <c r="R94" s="31">
        <v>222883.19</v>
      </c>
    </row>
    <row r="95" spans="1:18" ht="25.5" x14ac:dyDescent="0.2">
      <c r="A95" s="178" t="s">
        <v>22</v>
      </c>
      <c r="B95" s="173"/>
      <c r="C95" s="173"/>
      <c r="D95" s="173"/>
      <c r="E95" s="138">
        <v>735.67000000000007</v>
      </c>
      <c r="F95" s="139">
        <v>2439.5600000000004</v>
      </c>
      <c r="G95" s="139">
        <v>494.88</v>
      </c>
      <c r="H95" s="139">
        <v>90935.689999999988</v>
      </c>
      <c r="I95" s="139">
        <v>3369.85</v>
      </c>
      <c r="J95" s="139">
        <v>203436.12</v>
      </c>
      <c r="K95" s="139">
        <v>1240.7099999999998</v>
      </c>
      <c r="L95" s="139">
        <v>2035.69</v>
      </c>
      <c r="M95" s="139">
        <v>768.21</v>
      </c>
      <c r="N95" s="139">
        <v>25689.359999999997</v>
      </c>
      <c r="O95" s="139">
        <v>1291.7300000000002</v>
      </c>
      <c r="P95" s="139">
        <v>2263.66</v>
      </c>
      <c r="Q95" s="140">
        <v>334701.13</v>
      </c>
      <c r="R95" s="152">
        <v>334701.13</v>
      </c>
    </row>
    <row r="96" spans="1:18" x14ac:dyDescent="0.2">
      <c r="A96" s="167"/>
      <c r="B96" s="167"/>
      <c r="C96" s="167"/>
      <c r="D96" s="167"/>
      <c r="E96" s="35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9"/>
      <c r="R96" s="29"/>
    </row>
    <row r="97" spans="1:19" ht="25.5" x14ac:dyDescent="0.2">
      <c r="A97" s="158" t="s">
        <v>66</v>
      </c>
      <c r="B97" s="165" t="s">
        <v>67</v>
      </c>
      <c r="C97" s="166" t="s">
        <v>68</v>
      </c>
      <c r="D97" s="167" t="s">
        <v>92</v>
      </c>
      <c r="E97" s="35"/>
      <c r="F97" s="36"/>
      <c r="G97" s="36"/>
      <c r="H97" s="36">
        <v>2243.8000000000002</v>
      </c>
      <c r="I97" s="36"/>
      <c r="J97" s="36"/>
      <c r="K97" s="36"/>
      <c r="L97" s="36"/>
      <c r="M97" s="36"/>
      <c r="N97" s="36"/>
      <c r="O97" s="36"/>
      <c r="P97" s="36">
        <v>11413</v>
      </c>
      <c r="Q97" s="9">
        <v>13656.8</v>
      </c>
      <c r="R97" s="29">
        <v>13656.8</v>
      </c>
    </row>
    <row r="98" spans="1:19" x14ac:dyDescent="0.2">
      <c r="A98" s="160"/>
      <c r="B98" s="168"/>
      <c r="C98" s="174"/>
      <c r="D98" s="175" t="s">
        <v>70</v>
      </c>
      <c r="E98" s="52">
        <v>123.56</v>
      </c>
      <c r="F98" s="53">
        <v>332.76</v>
      </c>
      <c r="G98" s="53">
        <v>109.34</v>
      </c>
      <c r="H98" s="53">
        <v>26662.32</v>
      </c>
      <c r="I98" s="53">
        <v>505.02</v>
      </c>
      <c r="J98" s="53">
        <v>54823.27</v>
      </c>
      <c r="K98" s="53">
        <v>358.99</v>
      </c>
      <c r="L98" s="53">
        <v>417.2</v>
      </c>
      <c r="M98" s="53">
        <v>236.31</v>
      </c>
      <c r="N98" s="53">
        <v>3013.73</v>
      </c>
      <c r="O98" s="53">
        <v>-235.16</v>
      </c>
      <c r="P98" s="53">
        <v>630.52</v>
      </c>
      <c r="Q98" s="11">
        <v>86977.859999999986</v>
      </c>
      <c r="R98" s="51">
        <v>86977.859999999986</v>
      </c>
    </row>
    <row r="99" spans="1:19" x14ac:dyDescent="0.2">
      <c r="A99" s="160"/>
      <c r="B99" s="168"/>
      <c r="C99" s="174"/>
      <c r="D99" s="175" t="s">
        <v>71</v>
      </c>
      <c r="E99" s="52">
        <v>2.77</v>
      </c>
      <c r="F99" s="53">
        <v>3.51</v>
      </c>
      <c r="G99" s="53">
        <v>1.89</v>
      </c>
      <c r="H99" s="53">
        <v>627.51</v>
      </c>
      <c r="I99" s="53">
        <v>12.05</v>
      </c>
      <c r="J99" s="53">
        <v>1764.07</v>
      </c>
      <c r="K99" s="53">
        <v>3.98</v>
      </c>
      <c r="L99" s="53">
        <v>55.54</v>
      </c>
      <c r="M99" s="53">
        <v>54.79</v>
      </c>
      <c r="N99" s="53">
        <v>97.79</v>
      </c>
      <c r="O99" s="53">
        <v>-5.95</v>
      </c>
      <c r="P99" s="53">
        <v>12.5</v>
      </c>
      <c r="Q99" s="11">
        <v>2630.45</v>
      </c>
      <c r="R99" s="51">
        <v>2630.45</v>
      </c>
    </row>
    <row r="100" spans="1:19" x14ac:dyDescent="0.2">
      <c r="A100" s="160"/>
      <c r="B100" s="168"/>
      <c r="C100" s="174"/>
      <c r="D100" s="175" t="s">
        <v>89</v>
      </c>
      <c r="E100" s="52"/>
      <c r="F100" s="53"/>
      <c r="G100" s="53">
        <v>15.14</v>
      </c>
      <c r="H100" s="53">
        <v>1049.54</v>
      </c>
      <c r="I100" s="53">
        <v>29.33</v>
      </c>
      <c r="J100" s="53">
        <v>3211.69</v>
      </c>
      <c r="K100" s="53">
        <v>13.24</v>
      </c>
      <c r="L100" s="53">
        <v>25.69</v>
      </c>
      <c r="M100" s="53">
        <v>6.94</v>
      </c>
      <c r="N100" s="53">
        <v>168.22</v>
      </c>
      <c r="O100" s="53">
        <v>-5.67</v>
      </c>
      <c r="P100" s="53">
        <v>36.930000000000007</v>
      </c>
      <c r="Q100" s="11">
        <v>4551.0499999999993</v>
      </c>
      <c r="R100" s="51">
        <v>4551.0499999999993</v>
      </c>
    </row>
    <row r="101" spans="1:19" ht="25.5" x14ac:dyDescent="0.2">
      <c r="A101" s="160"/>
      <c r="B101" s="168"/>
      <c r="C101" s="174"/>
      <c r="D101" s="175" t="s">
        <v>72</v>
      </c>
      <c r="E101" s="52">
        <v>918.58</v>
      </c>
      <c r="F101" s="53">
        <v>906.85</v>
      </c>
      <c r="G101" s="53">
        <v>782.34</v>
      </c>
      <c r="H101" s="53">
        <v>2547.13</v>
      </c>
      <c r="I101" s="53">
        <v>3317.18</v>
      </c>
      <c r="J101" s="53">
        <v>4124.8999999999996</v>
      </c>
      <c r="K101" s="53">
        <v>367.69</v>
      </c>
      <c r="L101" s="53">
        <v>338.38</v>
      </c>
      <c r="M101" s="53">
        <v>550.39</v>
      </c>
      <c r="N101" s="53">
        <v>266.37</v>
      </c>
      <c r="O101" s="53">
        <v>2751.03</v>
      </c>
      <c r="P101" s="53">
        <v>460.78</v>
      </c>
      <c r="Q101" s="11">
        <v>17331.62</v>
      </c>
      <c r="R101" s="51">
        <v>17331.62</v>
      </c>
    </row>
    <row r="102" spans="1:19" x14ac:dyDescent="0.2">
      <c r="A102" s="160"/>
      <c r="B102" s="168"/>
      <c r="C102" s="169" t="s">
        <v>194</v>
      </c>
      <c r="D102" s="170"/>
      <c r="E102" s="37">
        <v>1044.9100000000001</v>
      </c>
      <c r="F102" s="38">
        <v>1243.1199999999999</v>
      </c>
      <c r="G102" s="38">
        <v>908.71</v>
      </c>
      <c r="H102" s="38">
        <v>33130.299999999996</v>
      </c>
      <c r="I102" s="38">
        <v>3863.58</v>
      </c>
      <c r="J102" s="38">
        <v>63923.93</v>
      </c>
      <c r="K102" s="38">
        <v>743.90000000000009</v>
      </c>
      <c r="L102" s="38">
        <v>836.81</v>
      </c>
      <c r="M102" s="38">
        <v>848.43000000000006</v>
      </c>
      <c r="N102" s="38">
        <v>3546.1099999999997</v>
      </c>
      <c r="O102" s="38">
        <v>2504.25</v>
      </c>
      <c r="P102" s="38">
        <v>12553.730000000001</v>
      </c>
      <c r="Q102" s="10">
        <v>125147.77999999998</v>
      </c>
      <c r="R102" s="30">
        <v>125147.77999999998</v>
      </c>
    </row>
    <row r="103" spans="1:19" x14ac:dyDescent="0.2">
      <c r="A103" s="160"/>
      <c r="B103" s="171" t="s">
        <v>195</v>
      </c>
      <c r="C103" s="172"/>
      <c r="D103" s="172"/>
      <c r="E103" s="39">
        <v>1044.9100000000001</v>
      </c>
      <c r="F103" s="40">
        <v>1243.1199999999999</v>
      </c>
      <c r="G103" s="40">
        <v>908.71</v>
      </c>
      <c r="H103" s="40">
        <v>33130.299999999996</v>
      </c>
      <c r="I103" s="40">
        <v>3863.58</v>
      </c>
      <c r="J103" s="40">
        <v>63923.93</v>
      </c>
      <c r="K103" s="40">
        <v>743.90000000000009</v>
      </c>
      <c r="L103" s="40">
        <v>836.81</v>
      </c>
      <c r="M103" s="40">
        <v>848.43000000000006</v>
      </c>
      <c r="N103" s="40">
        <v>3546.1099999999997</v>
      </c>
      <c r="O103" s="40">
        <v>2504.25</v>
      </c>
      <c r="P103" s="40">
        <v>12553.730000000001</v>
      </c>
      <c r="Q103" s="24">
        <v>125147.77999999998</v>
      </c>
      <c r="R103" s="31">
        <v>125147.77999999998</v>
      </c>
    </row>
    <row r="104" spans="1:19" ht="25.5" x14ac:dyDescent="0.2">
      <c r="A104" s="178" t="s">
        <v>196</v>
      </c>
      <c r="B104" s="173"/>
      <c r="C104" s="173"/>
      <c r="D104" s="173"/>
      <c r="E104" s="138">
        <v>1044.9100000000001</v>
      </c>
      <c r="F104" s="139">
        <v>1243.1199999999999</v>
      </c>
      <c r="G104" s="139">
        <v>908.71</v>
      </c>
      <c r="H104" s="139">
        <v>33130.299999999996</v>
      </c>
      <c r="I104" s="139">
        <v>3863.58</v>
      </c>
      <c r="J104" s="139">
        <v>63923.93</v>
      </c>
      <c r="K104" s="139">
        <v>743.90000000000009</v>
      </c>
      <c r="L104" s="139">
        <v>836.81</v>
      </c>
      <c r="M104" s="139">
        <v>848.43000000000006</v>
      </c>
      <c r="N104" s="139">
        <v>3546.1099999999997</v>
      </c>
      <c r="O104" s="139">
        <v>2504.25</v>
      </c>
      <c r="P104" s="139">
        <v>12553.730000000001</v>
      </c>
      <c r="Q104" s="140">
        <v>125147.77999999998</v>
      </c>
      <c r="R104" s="152">
        <v>125147.77999999998</v>
      </c>
    </row>
    <row r="105" spans="1:19" ht="13.5" thickBot="1" x14ac:dyDescent="0.25">
      <c r="A105" s="167"/>
      <c r="B105" s="167"/>
      <c r="C105" s="167"/>
      <c r="D105" s="167"/>
      <c r="E105" s="35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9"/>
      <c r="R105" s="29"/>
    </row>
    <row r="106" spans="1:19" ht="13.5" thickBot="1" x14ac:dyDescent="0.25">
      <c r="A106" s="179" t="s">
        <v>17</v>
      </c>
      <c r="B106" s="176"/>
      <c r="C106" s="176"/>
      <c r="D106" s="176"/>
      <c r="E106" s="144">
        <v>3223</v>
      </c>
      <c r="F106" s="145">
        <v>14134.700000000003</v>
      </c>
      <c r="G106" s="145">
        <v>2910.27</v>
      </c>
      <c r="H106" s="145">
        <v>546105.07999999996</v>
      </c>
      <c r="I106" s="145">
        <v>384309.18000000005</v>
      </c>
      <c r="J106" s="145">
        <v>976832.82</v>
      </c>
      <c r="K106" s="145">
        <v>7607.1999999999989</v>
      </c>
      <c r="L106" s="145">
        <v>11342.520000000004</v>
      </c>
      <c r="M106" s="145">
        <v>5818.93</v>
      </c>
      <c r="N106" s="145">
        <v>85131.37</v>
      </c>
      <c r="O106" s="145">
        <v>16054.830000000004</v>
      </c>
      <c r="P106" s="145">
        <v>24063.170000000002</v>
      </c>
      <c r="Q106" s="146">
        <v>2077533.0699999998</v>
      </c>
      <c r="R106" s="153">
        <v>2077533.0699999998</v>
      </c>
    </row>
    <row r="110" spans="1:19" ht="13.5" thickBot="1" x14ac:dyDescent="0.25"/>
    <row r="111" spans="1:19" x14ac:dyDescent="0.2">
      <c r="Q111" s="47" t="s">
        <v>26</v>
      </c>
      <c r="R111" s="48">
        <v>0</v>
      </c>
      <c r="S111" s="6"/>
    </row>
    <row r="112" spans="1:19" x14ac:dyDescent="0.2">
      <c r="Q112" s="45" t="s">
        <v>27</v>
      </c>
      <c r="R112" s="46">
        <v>0</v>
      </c>
      <c r="S112" s="6"/>
    </row>
    <row r="113" spans="17:19" x14ac:dyDescent="0.2">
      <c r="Q113" s="45" t="s">
        <v>28</v>
      </c>
      <c r="R113" s="46">
        <v>97092.15</v>
      </c>
      <c r="S113" s="6"/>
    </row>
    <row r="114" spans="17:19" ht="13.5" thickBot="1" x14ac:dyDescent="0.25">
      <c r="Q114" s="45" t="s">
        <v>29</v>
      </c>
      <c r="R114" s="46">
        <v>1980440.92</v>
      </c>
      <c r="S114" s="6"/>
    </row>
    <row r="115" spans="17:19" ht="13.5" thickBot="1" x14ac:dyDescent="0.25">
      <c r="Q115" s="49" t="s">
        <v>30</v>
      </c>
      <c r="R115" s="50">
        <v>2077533.07</v>
      </c>
      <c r="S115" s="6"/>
    </row>
  </sheetData>
  <pageMargins left="0.7" right="0.7" top="0.75" bottom="0.75" header="0.3" footer="0.3"/>
  <pageSetup scale="50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3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C17" sqref="C17"/>
    </sheetView>
  </sheetViews>
  <sheetFormatPr defaultRowHeight="12.75" x14ac:dyDescent="0.2"/>
  <cols>
    <col min="1" max="1" width="16.85546875" style="128" customWidth="1"/>
    <col min="2" max="2" width="40.7109375" style="128" customWidth="1"/>
    <col min="3" max="3" width="25.7109375" style="128" customWidth="1"/>
    <col min="4" max="4" width="35.7109375" style="128" customWidth="1"/>
    <col min="5" max="6" width="8.5703125" bestFit="1" customWidth="1"/>
    <col min="7" max="7" width="7.42578125" bestFit="1" customWidth="1"/>
    <col min="8" max="11" width="8.5703125" bestFit="1" customWidth="1"/>
    <col min="12" max="12" width="11.28515625" bestFit="1" customWidth="1"/>
    <col min="13" max="13" width="10.28515625" bestFit="1" customWidth="1"/>
    <col min="14" max="15" width="7.42578125" bestFit="1" customWidth="1"/>
    <col min="16" max="16" width="9.5703125" bestFit="1" customWidth="1"/>
    <col min="17" max="17" width="11.28515625" bestFit="1" customWidth="1"/>
    <col min="18" max="18" width="12.42578125" bestFit="1" customWidth="1"/>
  </cols>
  <sheetData>
    <row r="1" spans="1:19" x14ac:dyDescent="0.2">
      <c r="A1" s="162" t="s">
        <v>322</v>
      </c>
      <c r="B1" s="162" t="s">
        <v>321</v>
      </c>
      <c r="C1" s="162"/>
      <c r="D1" s="16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25.5" x14ac:dyDescent="0.2">
      <c r="A2" s="128" t="s">
        <v>332</v>
      </c>
      <c r="B2" s="128" t="s">
        <v>331</v>
      </c>
    </row>
    <row r="5" spans="1:19" x14ac:dyDescent="0.2">
      <c r="A5" s="163" t="s">
        <v>31</v>
      </c>
      <c r="B5" s="163"/>
      <c r="C5" s="163"/>
      <c r="D5" s="163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08"/>
    </row>
    <row r="6" spans="1:19" x14ac:dyDescent="0.2">
      <c r="A6" s="163"/>
      <c r="B6" s="163"/>
      <c r="C6" s="163"/>
      <c r="D6" s="163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08"/>
    </row>
    <row r="7" spans="1:19" x14ac:dyDescent="0.2">
      <c r="A7" s="177" t="s">
        <v>2</v>
      </c>
      <c r="B7" s="164" t="s">
        <v>3</v>
      </c>
      <c r="C7" s="164" t="s">
        <v>4</v>
      </c>
      <c r="D7" s="164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108"/>
    </row>
    <row r="8" spans="1:19" ht="25.5" x14ac:dyDescent="0.2">
      <c r="A8" s="158" t="s">
        <v>9</v>
      </c>
      <c r="B8" s="165" t="s">
        <v>34</v>
      </c>
      <c r="C8" s="166" t="s">
        <v>35</v>
      </c>
      <c r="D8" s="167" t="s">
        <v>34</v>
      </c>
      <c r="E8" s="35">
        <v>-2.4900000000000002</v>
      </c>
      <c r="F8" s="36">
        <v>0.19</v>
      </c>
      <c r="G8" s="36">
        <v>12.59</v>
      </c>
      <c r="H8" s="36"/>
      <c r="I8" s="36">
        <v>0.05</v>
      </c>
      <c r="J8" s="36">
        <v>-2.0299999999999998</v>
      </c>
      <c r="K8" s="36">
        <v>-1.58</v>
      </c>
      <c r="L8" s="36">
        <v>0.11</v>
      </c>
      <c r="M8" s="36">
        <v>2.68</v>
      </c>
      <c r="N8" s="36">
        <v>-0.01</v>
      </c>
      <c r="O8" s="36">
        <v>0.11</v>
      </c>
      <c r="P8" s="36">
        <v>0.01</v>
      </c>
      <c r="Q8" s="9">
        <v>9.6300000000000008</v>
      </c>
      <c r="R8" s="29">
        <v>9.6300000000000008</v>
      </c>
    </row>
    <row r="9" spans="1:19" x14ac:dyDescent="0.2">
      <c r="A9" s="160"/>
      <c r="B9" s="168"/>
      <c r="C9" s="169" t="s">
        <v>145</v>
      </c>
      <c r="D9" s="170"/>
      <c r="E9" s="37">
        <v>-2.4900000000000002</v>
      </c>
      <c r="F9" s="38">
        <v>0.19</v>
      </c>
      <c r="G9" s="38">
        <v>12.59</v>
      </c>
      <c r="H9" s="38"/>
      <c r="I9" s="38">
        <v>0.05</v>
      </c>
      <c r="J9" s="38">
        <v>-2.0299999999999998</v>
      </c>
      <c r="K9" s="38">
        <v>-1.58</v>
      </c>
      <c r="L9" s="38">
        <v>0.11</v>
      </c>
      <c r="M9" s="38">
        <v>2.68</v>
      </c>
      <c r="N9" s="38">
        <v>-0.01</v>
      </c>
      <c r="O9" s="38">
        <v>0.11</v>
      </c>
      <c r="P9" s="38">
        <v>0.01</v>
      </c>
      <c r="Q9" s="10">
        <v>9.6300000000000008</v>
      </c>
      <c r="R9" s="30">
        <v>9.6300000000000008</v>
      </c>
    </row>
    <row r="10" spans="1:19" x14ac:dyDescent="0.2">
      <c r="A10" s="160"/>
      <c r="B10" s="171" t="s">
        <v>146</v>
      </c>
      <c r="C10" s="172"/>
      <c r="D10" s="172"/>
      <c r="E10" s="39">
        <v>-2.4900000000000002</v>
      </c>
      <c r="F10" s="40">
        <v>0.19</v>
      </c>
      <c r="G10" s="40">
        <v>12.59</v>
      </c>
      <c r="H10" s="40"/>
      <c r="I10" s="40">
        <v>0.05</v>
      </c>
      <c r="J10" s="40">
        <v>-2.0299999999999998</v>
      </c>
      <c r="K10" s="40">
        <v>-1.58</v>
      </c>
      <c r="L10" s="40">
        <v>0.11</v>
      </c>
      <c r="M10" s="40">
        <v>2.68</v>
      </c>
      <c r="N10" s="40">
        <v>-0.01</v>
      </c>
      <c r="O10" s="40">
        <v>0.11</v>
      </c>
      <c r="P10" s="40">
        <v>0.01</v>
      </c>
      <c r="Q10" s="24">
        <v>9.6300000000000008</v>
      </c>
      <c r="R10" s="31">
        <v>9.6300000000000008</v>
      </c>
    </row>
    <row r="11" spans="1:19" x14ac:dyDescent="0.2">
      <c r="A11" s="160"/>
      <c r="B11" s="165" t="s">
        <v>39</v>
      </c>
      <c r="C11" s="166" t="s">
        <v>11</v>
      </c>
      <c r="D11" s="167" t="s">
        <v>12</v>
      </c>
      <c r="E11" s="35">
        <v>1942.0699999999997</v>
      </c>
      <c r="F11" s="36">
        <v>594.62</v>
      </c>
      <c r="G11" s="36">
        <v>2167.3399999999997</v>
      </c>
      <c r="H11" s="36">
        <v>3362.1799999999994</v>
      </c>
      <c r="I11" s="36">
        <v>2778.5199999999995</v>
      </c>
      <c r="J11" s="36">
        <v>2124.41</v>
      </c>
      <c r="K11" s="36">
        <v>5048.8199999999988</v>
      </c>
      <c r="L11" s="36">
        <v>2445.6499999999996</v>
      </c>
      <c r="M11" s="36">
        <v>2178.41</v>
      </c>
      <c r="N11" s="36">
        <v>443.07999999999993</v>
      </c>
      <c r="O11" s="36">
        <v>883.91</v>
      </c>
      <c r="P11" s="36">
        <v>273.54000000000002</v>
      </c>
      <c r="Q11" s="9">
        <v>24242.549999999992</v>
      </c>
      <c r="R11" s="29">
        <v>24242.549999999992</v>
      </c>
    </row>
    <row r="12" spans="1:19" x14ac:dyDescent="0.2">
      <c r="A12" s="160"/>
      <c r="B12" s="168"/>
      <c r="C12" s="169" t="s">
        <v>18</v>
      </c>
      <c r="D12" s="170"/>
      <c r="E12" s="37">
        <v>1942.0699999999997</v>
      </c>
      <c r="F12" s="38">
        <v>594.62</v>
      </c>
      <c r="G12" s="38">
        <v>2167.3399999999997</v>
      </c>
      <c r="H12" s="38">
        <v>3362.1799999999994</v>
      </c>
      <c r="I12" s="38">
        <v>2778.5199999999995</v>
      </c>
      <c r="J12" s="38">
        <v>2124.41</v>
      </c>
      <c r="K12" s="38">
        <v>5048.8199999999988</v>
      </c>
      <c r="L12" s="38">
        <v>2445.6499999999996</v>
      </c>
      <c r="M12" s="38">
        <v>2178.41</v>
      </c>
      <c r="N12" s="38">
        <v>443.07999999999993</v>
      </c>
      <c r="O12" s="38">
        <v>883.91</v>
      </c>
      <c r="P12" s="38">
        <v>273.54000000000002</v>
      </c>
      <c r="Q12" s="10">
        <v>24242.549999999992</v>
      </c>
      <c r="R12" s="30">
        <v>24242.549999999992</v>
      </c>
    </row>
    <row r="13" spans="1:19" x14ac:dyDescent="0.2">
      <c r="A13" s="160"/>
      <c r="B13" s="171" t="s">
        <v>150</v>
      </c>
      <c r="C13" s="172"/>
      <c r="D13" s="172"/>
      <c r="E13" s="39">
        <v>1942.0699999999997</v>
      </c>
      <c r="F13" s="40">
        <v>594.62</v>
      </c>
      <c r="G13" s="40">
        <v>2167.3399999999997</v>
      </c>
      <c r="H13" s="40">
        <v>3362.1799999999994</v>
      </c>
      <c r="I13" s="40">
        <v>2778.5199999999995</v>
      </c>
      <c r="J13" s="40">
        <v>2124.41</v>
      </c>
      <c r="K13" s="40">
        <v>5048.8199999999988</v>
      </c>
      <c r="L13" s="40">
        <v>2445.6499999999996</v>
      </c>
      <c r="M13" s="40">
        <v>2178.41</v>
      </c>
      <c r="N13" s="40">
        <v>443.07999999999993</v>
      </c>
      <c r="O13" s="40">
        <v>883.91</v>
      </c>
      <c r="P13" s="40">
        <v>273.54000000000002</v>
      </c>
      <c r="Q13" s="24">
        <v>24242.549999999992</v>
      </c>
      <c r="R13" s="31">
        <v>24242.549999999992</v>
      </c>
    </row>
    <row r="14" spans="1:19" x14ac:dyDescent="0.2">
      <c r="A14" s="160"/>
      <c r="B14" s="165" t="s">
        <v>41</v>
      </c>
      <c r="C14" s="166" t="s">
        <v>37</v>
      </c>
      <c r="D14" s="167" t="s">
        <v>38</v>
      </c>
      <c r="E14" s="35">
        <v>8800</v>
      </c>
      <c r="F14" s="36">
        <v>28432</v>
      </c>
      <c r="G14" s="36"/>
      <c r="H14" s="36"/>
      <c r="I14" s="36">
        <v>35353</v>
      </c>
      <c r="J14" s="36">
        <v>12725</v>
      </c>
      <c r="K14" s="36">
        <v>5004</v>
      </c>
      <c r="L14" s="36">
        <v>14628</v>
      </c>
      <c r="M14" s="36"/>
      <c r="N14" s="36"/>
      <c r="O14" s="36"/>
      <c r="P14" s="36">
        <v>4305</v>
      </c>
      <c r="Q14" s="9">
        <v>109247</v>
      </c>
      <c r="R14" s="29">
        <v>109247</v>
      </c>
    </row>
    <row r="15" spans="1:19" x14ac:dyDescent="0.2">
      <c r="A15" s="160"/>
      <c r="B15" s="168"/>
      <c r="C15" s="174"/>
      <c r="D15" s="175" t="s">
        <v>75</v>
      </c>
      <c r="E15" s="52"/>
      <c r="F15" s="53"/>
      <c r="G15" s="53"/>
      <c r="H15" s="53">
        <v>51501</v>
      </c>
      <c r="I15" s="53"/>
      <c r="J15" s="53"/>
      <c r="K15" s="53"/>
      <c r="L15" s="53"/>
      <c r="M15" s="53"/>
      <c r="N15" s="53"/>
      <c r="O15" s="53"/>
      <c r="P15" s="53"/>
      <c r="Q15" s="11">
        <v>51501</v>
      </c>
      <c r="R15" s="51">
        <v>51501</v>
      </c>
    </row>
    <row r="16" spans="1:19" x14ac:dyDescent="0.2">
      <c r="A16" s="160"/>
      <c r="B16" s="168"/>
      <c r="C16" s="169" t="s">
        <v>147</v>
      </c>
      <c r="D16" s="170"/>
      <c r="E16" s="37">
        <v>8800</v>
      </c>
      <c r="F16" s="38">
        <v>28432</v>
      </c>
      <c r="G16" s="38"/>
      <c r="H16" s="38">
        <v>51501</v>
      </c>
      <c r="I16" s="38">
        <v>35353</v>
      </c>
      <c r="J16" s="38">
        <v>12725</v>
      </c>
      <c r="K16" s="38">
        <v>5004</v>
      </c>
      <c r="L16" s="38">
        <v>14628</v>
      </c>
      <c r="M16" s="38"/>
      <c r="N16" s="38"/>
      <c r="O16" s="38"/>
      <c r="P16" s="38">
        <v>4305</v>
      </c>
      <c r="Q16" s="10">
        <v>160748</v>
      </c>
      <c r="R16" s="30">
        <v>160748</v>
      </c>
    </row>
    <row r="17" spans="1:18" ht="25.5" x14ac:dyDescent="0.2">
      <c r="A17" s="160"/>
      <c r="B17" s="171" t="s">
        <v>151</v>
      </c>
      <c r="C17" s="172"/>
      <c r="D17" s="172"/>
      <c r="E17" s="39">
        <v>8800</v>
      </c>
      <c r="F17" s="40">
        <v>28432</v>
      </c>
      <c r="G17" s="40"/>
      <c r="H17" s="40">
        <v>51501</v>
      </c>
      <c r="I17" s="40">
        <v>35353</v>
      </c>
      <c r="J17" s="40">
        <v>12725</v>
      </c>
      <c r="K17" s="40">
        <v>5004</v>
      </c>
      <c r="L17" s="40">
        <v>14628</v>
      </c>
      <c r="M17" s="40"/>
      <c r="N17" s="40"/>
      <c r="O17" s="40"/>
      <c r="P17" s="40">
        <v>4305</v>
      </c>
      <c r="Q17" s="24">
        <v>160748</v>
      </c>
      <c r="R17" s="31">
        <v>160748</v>
      </c>
    </row>
    <row r="18" spans="1:18" x14ac:dyDescent="0.2">
      <c r="A18" s="160"/>
      <c r="B18" s="165" t="s">
        <v>14</v>
      </c>
      <c r="C18" s="166" t="s">
        <v>11</v>
      </c>
      <c r="D18" s="167" t="s">
        <v>12</v>
      </c>
      <c r="E18" s="35">
        <v>-21.949999999999996</v>
      </c>
      <c r="F18" s="36">
        <v>113.47</v>
      </c>
      <c r="G18" s="36">
        <v>-73.379999999999967</v>
      </c>
      <c r="H18" s="36">
        <v>1.7000000000000028</v>
      </c>
      <c r="I18" s="36">
        <v>630.77</v>
      </c>
      <c r="J18" s="36">
        <v>-726.36999999999989</v>
      </c>
      <c r="K18" s="36">
        <v>389.55</v>
      </c>
      <c r="L18" s="36">
        <v>59.249999999999986</v>
      </c>
      <c r="M18" s="36">
        <v>-774.13</v>
      </c>
      <c r="N18" s="36">
        <v>1179.74</v>
      </c>
      <c r="O18" s="36">
        <v>-680.13000000000011</v>
      </c>
      <c r="P18" s="36">
        <v>3956.1800000000003</v>
      </c>
      <c r="Q18" s="9">
        <v>4054.7000000000003</v>
      </c>
      <c r="R18" s="29">
        <v>4054.7000000000003</v>
      </c>
    </row>
    <row r="19" spans="1:18" x14ac:dyDescent="0.2">
      <c r="A19" s="160"/>
      <c r="B19" s="168"/>
      <c r="C19" s="169" t="s">
        <v>18</v>
      </c>
      <c r="D19" s="170"/>
      <c r="E19" s="37">
        <v>-21.949999999999996</v>
      </c>
      <c r="F19" s="38">
        <v>113.47</v>
      </c>
      <c r="G19" s="38">
        <v>-73.379999999999967</v>
      </c>
      <c r="H19" s="38">
        <v>1.7000000000000028</v>
      </c>
      <c r="I19" s="38">
        <v>630.77</v>
      </c>
      <c r="J19" s="38">
        <v>-726.36999999999989</v>
      </c>
      <c r="K19" s="38">
        <v>389.55</v>
      </c>
      <c r="L19" s="38">
        <v>59.249999999999986</v>
      </c>
      <c r="M19" s="38">
        <v>-774.13</v>
      </c>
      <c r="N19" s="38">
        <v>1179.74</v>
      </c>
      <c r="O19" s="38">
        <v>-680.13000000000011</v>
      </c>
      <c r="P19" s="38">
        <v>3956.1800000000003</v>
      </c>
      <c r="Q19" s="10">
        <v>4054.7000000000003</v>
      </c>
      <c r="R19" s="30">
        <v>4054.7000000000003</v>
      </c>
    </row>
    <row r="20" spans="1:18" x14ac:dyDescent="0.2">
      <c r="A20" s="160"/>
      <c r="B20" s="171" t="s">
        <v>20</v>
      </c>
      <c r="C20" s="172"/>
      <c r="D20" s="172"/>
      <c r="E20" s="39">
        <v>-21.949999999999996</v>
      </c>
      <c r="F20" s="40">
        <v>113.47</v>
      </c>
      <c r="G20" s="40">
        <v>-73.379999999999967</v>
      </c>
      <c r="H20" s="40">
        <v>1.7000000000000028</v>
      </c>
      <c r="I20" s="40">
        <v>630.77</v>
      </c>
      <c r="J20" s="40">
        <v>-726.36999999999989</v>
      </c>
      <c r="K20" s="40">
        <v>389.55</v>
      </c>
      <c r="L20" s="40">
        <v>59.249999999999986</v>
      </c>
      <c r="M20" s="40">
        <v>-774.13</v>
      </c>
      <c r="N20" s="40">
        <v>1179.74</v>
      </c>
      <c r="O20" s="40">
        <v>-680.13000000000011</v>
      </c>
      <c r="P20" s="40">
        <v>3956.1800000000003</v>
      </c>
      <c r="Q20" s="24">
        <v>4054.7000000000003</v>
      </c>
      <c r="R20" s="31">
        <v>4054.7000000000003</v>
      </c>
    </row>
    <row r="21" spans="1:18" x14ac:dyDescent="0.2">
      <c r="A21" s="160"/>
      <c r="B21" s="165" t="s">
        <v>42</v>
      </c>
      <c r="C21" s="166" t="s">
        <v>42</v>
      </c>
      <c r="D21" s="167" t="s">
        <v>42</v>
      </c>
      <c r="E21" s="35"/>
      <c r="F21" s="36">
        <v>10.35</v>
      </c>
      <c r="G21" s="36">
        <v>12.57</v>
      </c>
      <c r="H21" s="36"/>
      <c r="I21" s="36"/>
      <c r="J21" s="36">
        <v>16.059999999999999</v>
      </c>
      <c r="K21" s="36"/>
      <c r="L21" s="36">
        <v>575567.07999999996</v>
      </c>
      <c r="M21" s="36">
        <v>-575498.86</v>
      </c>
      <c r="N21" s="36"/>
      <c r="O21" s="36">
        <v>63.13</v>
      </c>
      <c r="P21" s="36"/>
      <c r="Q21" s="9">
        <v>170.32999999995343</v>
      </c>
      <c r="R21" s="29">
        <v>170.32999999995343</v>
      </c>
    </row>
    <row r="22" spans="1:18" x14ac:dyDescent="0.2">
      <c r="A22" s="160"/>
      <c r="B22" s="168"/>
      <c r="C22" s="169" t="s">
        <v>154</v>
      </c>
      <c r="D22" s="170"/>
      <c r="E22" s="37"/>
      <c r="F22" s="38">
        <v>10.35</v>
      </c>
      <c r="G22" s="38">
        <v>12.57</v>
      </c>
      <c r="H22" s="38"/>
      <c r="I22" s="38"/>
      <c r="J22" s="38">
        <v>16.059999999999999</v>
      </c>
      <c r="K22" s="38"/>
      <c r="L22" s="38">
        <v>575567.07999999996</v>
      </c>
      <c r="M22" s="38">
        <v>-575498.86</v>
      </c>
      <c r="N22" s="38"/>
      <c r="O22" s="38">
        <v>63.13</v>
      </c>
      <c r="P22" s="38"/>
      <c r="Q22" s="10">
        <v>170.32999999995343</v>
      </c>
      <c r="R22" s="30">
        <v>170.32999999995343</v>
      </c>
    </row>
    <row r="23" spans="1:18" x14ac:dyDescent="0.2">
      <c r="A23" s="160"/>
      <c r="B23" s="171" t="s">
        <v>154</v>
      </c>
      <c r="C23" s="172"/>
      <c r="D23" s="172"/>
      <c r="E23" s="39"/>
      <c r="F23" s="40">
        <v>10.35</v>
      </c>
      <c r="G23" s="40">
        <v>12.57</v>
      </c>
      <c r="H23" s="40"/>
      <c r="I23" s="40"/>
      <c r="J23" s="40">
        <v>16.059999999999999</v>
      </c>
      <c r="K23" s="40"/>
      <c r="L23" s="40">
        <v>575567.07999999996</v>
      </c>
      <c r="M23" s="40">
        <v>-575498.86</v>
      </c>
      <c r="N23" s="40"/>
      <c r="O23" s="40">
        <v>63.13</v>
      </c>
      <c r="P23" s="40"/>
      <c r="Q23" s="24">
        <v>170.32999999995343</v>
      </c>
      <c r="R23" s="31">
        <v>170.32999999995343</v>
      </c>
    </row>
    <row r="24" spans="1:18" x14ac:dyDescent="0.2">
      <c r="A24" s="160"/>
      <c r="B24" s="165" t="s">
        <v>43</v>
      </c>
      <c r="C24" s="166" t="s">
        <v>11</v>
      </c>
      <c r="D24" s="167" t="s">
        <v>12</v>
      </c>
      <c r="E24" s="35"/>
      <c r="F24" s="36"/>
      <c r="G24" s="36"/>
      <c r="H24" s="36"/>
      <c r="I24" s="36"/>
      <c r="J24" s="36">
        <v>256.62</v>
      </c>
      <c r="K24" s="36"/>
      <c r="L24" s="36"/>
      <c r="M24" s="36">
        <v>810.85</v>
      </c>
      <c r="N24" s="36">
        <v>64.929999999999993</v>
      </c>
      <c r="O24" s="36"/>
      <c r="P24" s="36">
        <v>402.65000000000003</v>
      </c>
      <c r="Q24" s="9">
        <v>1535.0500000000002</v>
      </c>
      <c r="R24" s="29">
        <v>1535.0500000000002</v>
      </c>
    </row>
    <row r="25" spans="1:18" x14ac:dyDescent="0.2">
      <c r="A25" s="160"/>
      <c r="B25" s="168"/>
      <c r="C25" s="169" t="s">
        <v>18</v>
      </c>
      <c r="D25" s="170"/>
      <c r="E25" s="37"/>
      <c r="F25" s="38"/>
      <c r="G25" s="38"/>
      <c r="H25" s="38"/>
      <c r="I25" s="38"/>
      <c r="J25" s="38">
        <v>256.62</v>
      </c>
      <c r="K25" s="38"/>
      <c r="L25" s="38"/>
      <c r="M25" s="38">
        <v>810.85</v>
      </c>
      <c r="N25" s="38">
        <v>64.929999999999993</v>
      </c>
      <c r="O25" s="38"/>
      <c r="P25" s="38">
        <v>402.65000000000003</v>
      </c>
      <c r="Q25" s="10">
        <v>1535.0500000000002</v>
      </c>
      <c r="R25" s="30">
        <v>1535.0500000000002</v>
      </c>
    </row>
    <row r="26" spans="1:18" x14ac:dyDescent="0.2">
      <c r="A26" s="160"/>
      <c r="B26" s="171" t="s">
        <v>156</v>
      </c>
      <c r="C26" s="172"/>
      <c r="D26" s="172"/>
      <c r="E26" s="39"/>
      <c r="F26" s="40"/>
      <c r="G26" s="40"/>
      <c r="H26" s="40"/>
      <c r="I26" s="40"/>
      <c r="J26" s="40">
        <v>256.62</v>
      </c>
      <c r="K26" s="40"/>
      <c r="L26" s="40"/>
      <c r="M26" s="40">
        <v>810.85</v>
      </c>
      <c r="N26" s="40">
        <v>64.929999999999993</v>
      </c>
      <c r="O26" s="40"/>
      <c r="P26" s="40">
        <v>402.65000000000003</v>
      </c>
      <c r="Q26" s="24">
        <v>1535.0500000000002</v>
      </c>
      <c r="R26" s="31">
        <v>1535.0500000000002</v>
      </c>
    </row>
    <row r="27" spans="1:18" ht="25.5" x14ac:dyDescent="0.2">
      <c r="A27" s="160"/>
      <c r="B27" s="165" t="s">
        <v>44</v>
      </c>
      <c r="C27" s="166" t="s">
        <v>37</v>
      </c>
      <c r="D27" s="167" t="s">
        <v>38</v>
      </c>
      <c r="E27" s="35">
        <v>380</v>
      </c>
      <c r="F27" s="36"/>
      <c r="G27" s="36"/>
      <c r="H27" s="36"/>
      <c r="I27" s="36"/>
      <c r="J27" s="36"/>
      <c r="K27" s="36">
        <v>190</v>
      </c>
      <c r="L27" s="36"/>
      <c r="M27" s="36"/>
      <c r="N27" s="36"/>
      <c r="O27" s="36"/>
      <c r="P27" s="36"/>
      <c r="Q27" s="9">
        <v>570</v>
      </c>
      <c r="R27" s="29">
        <v>570</v>
      </c>
    </row>
    <row r="28" spans="1:18" x14ac:dyDescent="0.2">
      <c r="A28" s="160"/>
      <c r="B28" s="168"/>
      <c r="C28" s="169" t="s">
        <v>147</v>
      </c>
      <c r="D28" s="170"/>
      <c r="E28" s="37">
        <v>380</v>
      </c>
      <c r="F28" s="38"/>
      <c r="G28" s="38"/>
      <c r="H28" s="38"/>
      <c r="I28" s="38"/>
      <c r="J28" s="38"/>
      <c r="K28" s="38">
        <v>190</v>
      </c>
      <c r="L28" s="38"/>
      <c r="M28" s="38"/>
      <c r="N28" s="38"/>
      <c r="O28" s="38"/>
      <c r="P28" s="38"/>
      <c r="Q28" s="10">
        <v>570</v>
      </c>
      <c r="R28" s="30">
        <v>570</v>
      </c>
    </row>
    <row r="29" spans="1:18" ht="25.5" x14ac:dyDescent="0.2">
      <c r="A29" s="160"/>
      <c r="B29" s="171" t="s">
        <v>157</v>
      </c>
      <c r="C29" s="172"/>
      <c r="D29" s="172"/>
      <c r="E29" s="39">
        <v>380</v>
      </c>
      <c r="F29" s="40"/>
      <c r="G29" s="40"/>
      <c r="H29" s="40"/>
      <c r="I29" s="40"/>
      <c r="J29" s="40"/>
      <c r="K29" s="40">
        <v>190</v>
      </c>
      <c r="L29" s="40"/>
      <c r="M29" s="40"/>
      <c r="N29" s="40"/>
      <c r="O29" s="40"/>
      <c r="P29" s="40"/>
      <c r="Q29" s="24">
        <v>570</v>
      </c>
      <c r="R29" s="31">
        <v>570</v>
      </c>
    </row>
    <row r="30" spans="1:18" ht="25.5" x14ac:dyDescent="0.2">
      <c r="A30" s="178" t="s">
        <v>21</v>
      </c>
      <c r="B30" s="173"/>
      <c r="C30" s="173"/>
      <c r="D30" s="173"/>
      <c r="E30" s="138">
        <v>11097.63</v>
      </c>
      <c r="F30" s="139">
        <v>29150.63</v>
      </c>
      <c r="G30" s="139">
        <v>2119.12</v>
      </c>
      <c r="H30" s="139">
        <v>54864.88</v>
      </c>
      <c r="I30" s="139">
        <v>38762.339999999997</v>
      </c>
      <c r="J30" s="139">
        <v>14393.689999999999</v>
      </c>
      <c r="K30" s="139">
        <v>10630.789999999997</v>
      </c>
      <c r="L30" s="139">
        <v>592700.09</v>
      </c>
      <c r="M30" s="139">
        <v>-573281.05000000005</v>
      </c>
      <c r="N30" s="139">
        <v>1687.74</v>
      </c>
      <c r="O30" s="139">
        <v>267.01999999999987</v>
      </c>
      <c r="P30" s="139">
        <v>8937.3799999999992</v>
      </c>
      <c r="Q30" s="140">
        <v>191330.25999999995</v>
      </c>
      <c r="R30" s="152">
        <v>191330.25999999995</v>
      </c>
    </row>
    <row r="31" spans="1:18" x14ac:dyDescent="0.2">
      <c r="A31" s="167"/>
      <c r="B31" s="167"/>
      <c r="C31" s="167"/>
      <c r="D31" s="167"/>
      <c r="E31" s="35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9"/>
      <c r="R31" s="29"/>
    </row>
    <row r="32" spans="1:18" ht="25.5" x14ac:dyDescent="0.2">
      <c r="A32" s="158" t="s">
        <v>45</v>
      </c>
      <c r="B32" s="165" t="s">
        <v>208</v>
      </c>
      <c r="C32" s="166" t="s">
        <v>49</v>
      </c>
      <c r="D32" s="167" t="s">
        <v>209</v>
      </c>
      <c r="E32" s="35"/>
      <c r="F32" s="36"/>
      <c r="G32" s="36"/>
      <c r="H32" s="36"/>
      <c r="I32" s="36"/>
      <c r="J32" s="36"/>
      <c r="K32" s="36"/>
      <c r="L32" s="36">
        <v>353258</v>
      </c>
      <c r="M32" s="36"/>
      <c r="N32" s="36"/>
      <c r="O32" s="36"/>
      <c r="P32" s="36"/>
      <c r="Q32" s="9">
        <v>353258</v>
      </c>
      <c r="R32" s="29">
        <v>353258</v>
      </c>
    </row>
    <row r="33" spans="1:18" ht="25.5" x14ac:dyDescent="0.2">
      <c r="A33" s="160"/>
      <c r="B33" s="168"/>
      <c r="C33" s="169" t="s">
        <v>159</v>
      </c>
      <c r="D33" s="170"/>
      <c r="E33" s="37"/>
      <c r="F33" s="38"/>
      <c r="G33" s="38"/>
      <c r="H33" s="38"/>
      <c r="I33" s="38"/>
      <c r="J33" s="38"/>
      <c r="K33" s="38"/>
      <c r="L33" s="38">
        <v>353258</v>
      </c>
      <c r="M33" s="38"/>
      <c r="N33" s="38"/>
      <c r="O33" s="38"/>
      <c r="P33" s="38"/>
      <c r="Q33" s="10">
        <v>353258</v>
      </c>
      <c r="R33" s="30">
        <v>353258</v>
      </c>
    </row>
    <row r="34" spans="1:18" x14ac:dyDescent="0.2">
      <c r="A34" s="160"/>
      <c r="B34" s="171" t="s">
        <v>211</v>
      </c>
      <c r="C34" s="172"/>
      <c r="D34" s="172"/>
      <c r="E34" s="39"/>
      <c r="F34" s="40"/>
      <c r="G34" s="40"/>
      <c r="H34" s="40"/>
      <c r="I34" s="40"/>
      <c r="J34" s="40"/>
      <c r="K34" s="40"/>
      <c r="L34" s="40">
        <v>353258</v>
      </c>
      <c r="M34" s="40"/>
      <c r="N34" s="40"/>
      <c r="O34" s="40"/>
      <c r="P34" s="40"/>
      <c r="Q34" s="24">
        <v>353258</v>
      </c>
      <c r="R34" s="31">
        <v>353258</v>
      </c>
    </row>
    <row r="35" spans="1:18" x14ac:dyDescent="0.2">
      <c r="A35" s="160"/>
      <c r="B35" s="165" t="s">
        <v>95</v>
      </c>
      <c r="C35" s="166" t="s">
        <v>49</v>
      </c>
      <c r="D35" s="167" t="s">
        <v>96</v>
      </c>
      <c r="E35" s="35"/>
      <c r="F35" s="36"/>
      <c r="G35" s="36"/>
      <c r="H35" s="36"/>
      <c r="I35" s="36"/>
      <c r="J35" s="36"/>
      <c r="K35" s="36"/>
      <c r="L35" s="36"/>
      <c r="M35" s="36">
        <v>130642.2</v>
      </c>
      <c r="N35" s="36"/>
      <c r="O35" s="36"/>
      <c r="P35" s="36"/>
      <c r="Q35" s="9">
        <v>130642.2</v>
      </c>
      <c r="R35" s="29">
        <v>130642.2</v>
      </c>
    </row>
    <row r="36" spans="1:18" ht="25.5" x14ac:dyDescent="0.2">
      <c r="A36" s="160"/>
      <c r="B36" s="168"/>
      <c r="C36" s="169" t="s">
        <v>159</v>
      </c>
      <c r="D36" s="170"/>
      <c r="E36" s="37"/>
      <c r="F36" s="38"/>
      <c r="G36" s="38"/>
      <c r="H36" s="38"/>
      <c r="I36" s="38"/>
      <c r="J36" s="38"/>
      <c r="K36" s="38"/>
      <c r="L36" s="38"/>
      <c r="M36" s="38">
        <v>130642.2</v>
      </c>
      <c r="N36" s="38"/>
      <c r="O36" s="38"/>
      <c r="P36" s="38"/>
      <c r="Q36" s="10">
        <v>130642.2</v>
      </c>
      <c r="R36" s="30">
        <v>130642.2</v>
      </c>
    </row>
    <row r="37" spans="1:18" x14ac:dyDescent="0.2">
      <c r="A37" s="160"/>
      <c r="B37" s="171" t="s">
        <v>161</v>
      </c>
      <c r="C37" s="172"/>
      <c r="D37" s="172"/>
      <c r="E37" s="39"/>
      <c r="F37" s="40"/>
      <c r="G37" s="40"/>
      <c r="H37" s="40"/>
      <c r="I37" s="40"/>
      <c r="J37" s="40"/>
      <c r="K37" s="40"/>
      <c r="L37" s="40"/>
      <c r="M37" s="40">
        <v>130642.2</v>
      </c>
      <c r="N37" s="40"/>
      <c r="O37" s="40"/>
      <c r="P37" s="40"/>
      <c r="Q37" s="24">
        <v>130642.2</v>
      </c>
      <c r="R37" s="31">
        <v>130642.2</v>
      </c>
    </row>
    <row r="38" spans="1:18" x14ac:dyDescent="0.2">
      <c r="A38" s="160"/>
      <c r="B38" s="165" t="s">
        <v>14</v>
      </c>
      <c r="C38" s="166" t="s">
        <v>11</v>
      </c>
      <c r="D38" s="167" t="s">
        <v>12</v>
      </c>
      <c r="E38" s="35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>
        <v>2944.51</v>
      </c>
      <c r="Q38" s="9">
        <v>2944.51</v>
      </c>
      <c r="R38" s="29">
        <v>2944.51</v>
      </c>
    </row>
    <row r="39" spans="1:18" x14ac:dyDescent="0.2">
      <c r="A39" s="160"/>
      <c r="B39" s="168"/>
      <c r="C39" s="174"/>
      <c r="D39" s="175" t="s">
        <v>46</v>
      </c>
      <c r="E39" s="52"/>
      <c r="F39" s="53"/>
      <c r="G39" s="53"/>
      <c r="H39" s="53"/>
      <c r="I39" s="53"/>
      <c r="J39" s="53"/>
      <c r="K39" s="53"/>
      <c r="L39" s="53">
        <v>24784.53</v>
      </c>
      <c r="M39" s="53">
        <v>94896.68</v>
      </c>
      <c r="N39" s="53"/>
      <c r="O39" s="53"/>
      <c r="P39" s="53"/>
      <c r="Q39" s="11">
        <v>119681.20999999999</v>
      </c>
      <c r="R39" s="51">
        <v>119681.20999999999</v>
      </c>
    </row>
    <row r="40" spans="1:18" x14ac:dyDescent="0.2">
      <c r="A40" s="160"/>
      <c r="B40" s="168"/>
      <c r="C40" s="169" t="s">
        <v>18</v>
      </c>
      <c r="D40" s="170"/>
      <c r="E40" s="37"/>
      <c r="F40" s="38"/>
      <c r="G40" s="38"/>
      <c r="H40" s="38"/>
      <c r="I40" s="38"/>
      <c r="J40" s="38"/>
      <c r="K40" s="38"/>
      <c r="L40" s="38">
        <v>24784.53</v>
      </c>
      <c r="M40" s="38">
        <v>94896.68</v>
      </c>
      <c r="N40" s="38"/>
      <c r="O40" s="38"/>
      <c r="P40" s="38">
        <v>2944.51</v>
      </c>
      <c r="Q40" s="10">
        <v>122625.71999999999</v>
      </c>
      <c r="R40" s="30">
        <v>122625.71999999999</v>
      </c>
    </row>
    <row r="41" spans="1:18" x14ac:dyDescent="0.2">
      <c r="A41" s="160"/>
      <c r="B41" s="171" t="s">
        <v>20</v>
      </c>
      <c r="C41" s="172"/>
      <c r="D41" s="172"/>
      <c r="E41" s="39"/>
      <c r="F41" s="40"/>
      <c r="G41" s="40"/>
      <c r="H41" s="40"/>
      <c r="I41" s="40"/>
      <c r="J41" s="40"/>
      <c r="K41" s="40"/>
      <c r="L41" s="40">
        <v>24784.53</v>
      </c>
      <c r="M41" s="40">
        <v>94896.68</v>
      </c>
      <c r="N41" s="40"/>
      <c r="O41" s="40"/>
      <c r="P41" s="40">
        <v>2944.51</v>
      </c>
      <c r="Q41" s="24">
        <v>122625.71999999999</v>
      </c>
      <c r="R41" s="31">
        <v>122625.71999999999</v>
      </c>
    </row>
    <row r="42" spans="1:18" x14ac:dyDescent="0.2">
      <c r="A42" s="160"/>
      <c r="B42" s="165" t="s">
        <v>81</v>
      </c>
      <c r="C42" s="166" t="s">
        <v>49</v>
      </c>
      <c r="D42" s="167" t="s">
        <v>82</v>
      </c>
      <c r="E42" s="35"/>
      <c r="F42" s="36"/>
      <c r="G42" s="36"/>
      <c r="H42" s="36"/>
      <c r="I42" s="36"/>
      <c r="J42" s="36"/>
      <c r="K42" s="36"/>
      <c r="L42" s="36"/>
      <c r="M42" s="36">
        <v>575543</v>
      </c>
      <c r="N42" s="36"/>
      <c r="O42" s="36"/>
      <c r="P42" s="36"/>
      <c r="Q42" s="9">
        <v>575543</v>
      </c>
      <c r="R42" s="29">
        <v>575543</v>
      </c>
    </row>
    <row r="43" spans="1:18" ht="25.5" x14ac:dyDescent="0.2">
      <c r="A43" s="160"/>
      <c r="B43" s="168"/>
      <c r="C43" s="169" t="s">
        <v>159</v>
      </c>
      <c r="D43" s="170"/>
      <c r="E43" s="37"/>
      <c r="F43" s="38"/>
      <c r="G43" s="38"/>
      <c r="H43" s="38"/>
      <c r="I43" s="38"/>
      <c r="J43" s="38"/>
      <c r="K43" s="38"/>
      <c r="L43" s="38"/>
      <c r="M43" s="38">
        <v>575543</v>
      </c>
      <c r="N43" s="38"/>
      <c r="O43" s="38"/>
      <c r="P43" s="38"/>
      <c r="Q43" s="10">
        <v>575543</v>
      </c>
      <c r="R43" s="30">
        <v>575543</v>
      </c>
    </row>
    <row r="44" spans="1:18" x14ac:dyDescent="0.2">
      <c r="A44" s="160"/>
      <c r="B44" s="171" t="s">
        <v>165</v>
      </c>
      <c r="C44" s="172"/>
      <c r="D44" s="172"/>
      <c r="E44" s="39"/>
      <c r="F44" s="40"/>
      <c r="G44" s="40"/>
      <c r="H44" s="40"/>
      <c r="I44" s="40"/>
      <c r="J44" s="40"/>
      <c r="K44" s="40"/>
      <c r="L44" s="40"/>
      <c r="M44" s="40">
        <v>575543</v>
      </c>
      <c r="N44" s="40"/>
      <c r="O44" s="40"/>
      <c r="P44" s="40"/>
      <c r="Q44" s="24">
        <v>575543</v>
      </c>
      <c r="R44" s="31">
        <v>575543</v>
      </c>
    </row>
    <row r="45" spans="1:18" x14ac:dyDescent="0.2">
      <c r="A45" s="160"/>
      <c r="B45" s="165" t="s">
        <v>35</v>
      </c>
      <c r="C45" s="166" t="s">
        <v>47</v>
      </c>
      <c r="D45" s="167" t="s">
        <v>35</v>
      </c>
      <c r="E45" s="35"/>
      <c r="F45" s="36"/>
      <c r="G45" s="36"/>
      <c r="H45" s="36"/>
      <c r="I45" s="36"/>
      <c r="J45" s="36"/>
      <c r="K45" s="36"/>
      <c r="L45" s="36">
        <v>27999.73</v>
      </c>
      <c r="M45" s="36">
        <v>54981.739999999991</v>
      </c>
      <c r="N45" s="36"/>
      <c r="O45" s="36"/>
      <c r="P45" s="36">
        <v>11377.08</v>
      </c>
      <c r="Q45" s="9">
        <v>94358.549999999988</v>
      </c>
      <c r="R45" s="29">
        <v>94358.549999999988</v>
      </c>
    </row>
    <row r="46" spans="1:18" x14ac:dyDescent="0.2">
      <c r="A46" s="160"/>
      <c r="B46" s="168"/>
      <c r="C46" s="169" t="s">
        <v>166</v>
      </c>
      <c r="D46" s="170"/>
      <c r="E46" s="37"/>
      <c r="F46" s="38"/>
      <c r="G46" s="38"/>
      <c r="H46" s="38"/>
      <c r="I46" s="38"/>
      <c r="J46" s="38"/>
      <c r="K46" s="38"/>
      <c r="L46" s="38">
        <v>27999.73</v>
      </c>
      <c r="M46" s="38">
        <v>54981.739999999991</v>
      </c>
      <c r="N46" s="38"/>
      <c r="O46" s="38"/>
      <c r="P46" s="38">
        <v>11377.08</v>
      </c>
      <c r="Q46" s="10">
        <v>94358.549999999988</v>
      </c>
      <c r="R46" s="30">
        <v>94358.549999999988</v>
      </c>
    </row>
    <row r="47" spans="1:18" x14ac:dyDescent="0.2">
      <c r="A47" s="160"/>
      <c r="B47" s="171" t="s">
        <v>145</v>
      </c>
      <c r="C47" s="172"/>
      <c r="D47" s="172"/>
      <c r="E47" s="39"/>
      <c r="F47" s="40"/>
      <c r="G47" s="40"/>
      <c r="H47" s="40"/>
      <c r="I47" s="40"/>
      <c r="J47" s="40"/>
      <c r="K47" s="40"/>
      <c r="L47" s="40">
        <v>27999.73</v>
      </c>
      <c r="M47" s="40">
        <v>54981.739999999991</v>
      </c>
      <c r="N47" s="40"/>
      <c r="O47" s="40"/>
      <c r="P47" s="40">
        <v>11377.08</v>
      </c>
      <c r="Q47" s="24">
        <v>94358.549999999988</v>
      </c>
      <c r="R47" s="31">
        <v>94358.549999999988</v>
      </c>
    </row>
    <row r="48" spans="1:18" x14ac:dyDescent="0.2">
      <c r="A48" s="160"/>
      <c r="B48" s="165" t="s">
        <v>201</v>
      </c>
      <c r="C48" s="166" t="s">
        <v>37</v>
      </c>
      <c r="D48" s="167" t="s">
        <v>38</v>
      </c>
      <c r="E48" s="35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>
        <v>675</v>
      </c>
      <c r="Q48" s="9">
        <v>675</v>
      </c>
      <c r="R48" s="29">
        <v>675</v>
      </c>
    </row>
    <row r="49" spans="1:18" x14ac:dyDescent="0.2">
      <c r="A49" s="160"/>
      <c r="B49" s="168"/>
      <c r="C49" s="169" t="s">
        <v>147</v>
      </c>
      <c r="D49" s="170"/>
      <c r="E49" s="37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>
        <v>675</v>
      </c>
      <c r="Q49" s="10">
        <v>675</v>
      </c>
      <c r="R49" s="30">
        <v>675</v>
      </c>
    </row>
    <row r="50" spans="1:18" x14ac:dyDescent="0.2">
      <c r="A50" s="160"/>
      <c r="B50" s="171" t="s">
        <v>203</v>
      </c>
      <c r="C50" s="172"/>
      <c r="D50" s="172"/>
      <c r="E50" s="39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>
        <v>675</v>
      </c>
      <c r="Q50" s="24">
        <v>675</v>
      </c>
      <c r="R50" s="31">
        <v>675</v>
      </c>
    </row>
    <row r="51" spans="1:18" ht="25.5" x14ac:dyDescent="0.2">
      <c r="A51" s="160"/>
      <c r="B51" s="165" t="s">
        <v>97</v>
      </c>
      <c r="C51" s="166" t="s">
        <v>49</v>
      </c>
      <c r="D51" s="167" t="s">
        <v>210</v>
      </c>
      <c r="E51" s="35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>
        <v>146770.09</v>
      </c>
      <c r="Q51" s="9">
        <v>146770.09</v>
      </c>
      <c r="R51" s="29">
        <v>146770.09</v>
      </c>
    </row>
    <row r="52" spans="1:18" ht="25.5" x14ac:dyDescent="0.2">
      <c r="A52" s="160"/>
      <c r="B52" s="168"/>
      <c r="C52" s="169" t="s">
        <v>159</v>
      </c>
      <c r="D52" s="170"/>
      <c r="E52" s="37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>
        <v>146770.09</v>
      </c>
      <c r="Q52" s="10">
        <v>146770.09</v>
      </c>
      <c r="R52" s="30">
        <v>146770.09</v>
      </c>
    </row>
    <row r="53" spans="1:18" x14ac:dyDescent="0.2">
      <c r="A53" s="160"/>
      <c r="B53" s="171" t="s">
        <v>176</v>
      </c>
      <c r="C53" s="172"/>
      <c r="D53" s="172"/>
      <c r="E53" s="39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>
        <v>146770.09</v>
      </c>
      <c r="Q53" s="24">
        <v>146770.09</v>
      </c>
      <c r="R53" s="31">
        <v>146770.09</v>
      </c>
    </row>
    <row r="54" spans="1:18" x14ac:dyDescent="0.2">
      <c r="A54" s="160"/>
      <c r="B54" s="165" t="s">
        <v>52</v>
      </c>
      <c r="C54" s="166" t="s">
        <v>49</v>
      </c>
      <c r="D54" s="167" t="s">
        <v>53</v>
      </c>
      <c r="E54" s="35"/>
      <c r="F54" s="36"/>
      <c r="G54" s="36"/>
      <c r="H54" s="36"/>
      <c r="I54" s="36"/>
      <c r="J54" s="36"/>
      <c r="K54" s="36"/>
      <c r="L54" s="36">
        <v>3132</v>
      </c>
      <c r="M54" s="36"/>
      <c r="N54" s="36"/>
      <c r="O54" s="36"/>
      <c r="P54" s="36"/>
      <c r="Q54" s="9">
        <v>3132</v>
      </c>
      <c r="R54" s="29">
        <v>3132</v>
      </c>
    </row>
    <row r="55" spans="1:18" x14ac:dyDescent="0.2">
      <c r="A55" s="160"/>
      <c r="B55" s="168"/>
      <c r="C55" s="174"/>
      <c r="D55" s="175" t="s">
        <v>52</v>
      </c>
      <c r="E55" s="52"/>
      <c r="F55" s="53"/>
      <c r="G55" s="53"/>
      <c r="H55" s="53"/>
      <c r="I55" s="53"/>
      <c r="J55" s="53"/>
      <c r="K55" s="53"/>
      <c r="L55" s="53"/>
      <c r="M55" s="53">
        <v>23381.759999999998</v>
      </c>
      <c r="N55" s="53"/>
      <c r="O55" s="53"/>
      <c r="P55" s="53"/>
      <c r="Q55" s="11">
        <v>23381.759999999998</v>
      </c>
      <c r="R55" s="51">
        <v>23381.759999999998</v>
      </c>
    </row>
    <row r="56" spans="1:18" ht="25.5" x14ac:dyDescent="0.2">
      <c r="A56" s="160"/>
      <c r="B56" s="168"/>
      <c r="C56" s="169" t="s">
        <v>159</v>
      </c>
      <c r="D56" s="170"/>
      <c r="E56" s="37"/>
      <c r="F56" s="38"/>
      <c r="G56" s="38"/>
      <c r="H56" s="38"/>
      <c r="I56" s="38"/>
      <c r="J56" s="38"/>
      <c r="K56" s="38"/>
      <c r="L56" s="38">
        <v>3132</v>
      </c>
      <c r="M56" s="38">
        <v>23381.759999999998</v>
      </c>
      <c r="N56" s="38"/>
      <c r="O56" s="38"/>
      <c r="P56" s="38"/>
      <c r="Q56" s="10">
        <v>26513.759999999998</v>
      </c>
      <c r="R56" s="30">
        <v>26513.759999999998</v>
      </c>
    </row>
    <row r="57" spans="1:18" x14ac:dyDescent="0.2">
      <c r="A57" s="160"/>
      <c r="B57" s="171" t="s">
        <v>178</v>
      </c>
      <c r="C57" s="172"/>
      <c r="D57" s="172"/>
      <c r="E57" s="39"/>
      <c r="F57" s="40"/>
      <c r="G57" s="40"/>
      <c r="H57" s="40"/>
      <c r="I57" s="40"/>
      <c r="J57" s="40"/>
      <c r="K57" s="40"/>
      <c r="L57" s="40">
        <v>3132</v>
      </c>
      <c r="M57" s="40">
        <v>23381.759999999998</v>
      </c>
      <c r="N57" s="40"/>
      <c r="O57" s="40"/>
      <c r="P57" s="40"/>
      <c r="Q57" s="24">
        <v>26513.759999999998</v>
      </c>
      <c r="R57" s="31">
        <v>26513.759999999998</v>
      </c>
    </row>
    <row r="58" spans="1:18" x14ac:dyDescent="0.2">
      <c r="A58" s="178" t="s">
        <v>180</v>
      </c>
      <c r="B58" s="173"/>
      <c r="C58" s="173"/>
      <c r="D58" s="173"/>
      <c r="E58" s="138"/>
      <c r="F58" s="139"/>
      <c r="G58" s="139"/>
      <c r="H58" s="139"/>
      <c r="I58" s="139"/>
      <c r="J58" s="139"/>
      <c r="K58" s="139"/>
      <c r="L58" s="139">
        <v>409174.26</v>
      </c>
      <c r="M58" s="139">
        <v>879445.38</v>
      </c>
      <c r="N58" s="139"/>
      <c r="O58" s="139"/>
      <c r="P58" s="139">
        <v>161766.68</v>
      </c>
      <c r="Q58" s="140">
        <v>1450386.32</v>
      </c>
      <c r="R58" s="152">
        <v>1450386.32</v>
      </c>
    </row>
    <row r="59" spans="1:18" x14ac:dyDescent="0.2">
      <c r="A59" s="167"/>
      <c r="B59" s="167"/>
      <c r="C59" s="167"/>
      <c r="D59" s="167"/>
      <c r="E59" s="35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9"/>
      <c r="R59" s="29"/>
    </row>
    <row r="60" spans="1:18" x14ac:dyDescent="0.2">
      <c r="A60" s="158" t="s">
        <v>54</v>
      </c>
      <c r="B60" s="165" t="s">
        <v>78</v>
      </c>
      <c r="C60" s="166" t="s">
        <v>37</v>
      </c>
      <c r="D60" s="167" t="s">
        <v>38</v>
      </c>
      <c r="E60" s="35">
        <v>278</v>
      </c>
      <c r="F60" s="36"/>
      <c r="G60" s="36"/>
      <c r="H60" s="36"/>
      <c r="I60" s="36">
        <v>474.96</v>
      </c>
      <c r="J60" s="36"/>
      <c r="K60" s="36"/>
      <c r="L60" s="36"/>
      <c r="M60" s="36">
        <v>274.39999999999998</v>
      </c>
      <c r="N60" s="36"/>
      <c r="O60" s="36"/>
      <c r="P60" s="36"/>
      <c r="Q60" s="9">
        <v>1027.3600000000001</v>
      </c>
      <c r="R60" s="29">
        <v>1027.3600000000001</v>
      </c>
    </row>
    <row r="61" spans="1:18" x14ac:dyDescent="0.2">
      <c r="A61" s="160"/>
      <c r="B61" s="168"/>
      <c r="C61" s="169" t="s">
        <v>147</v>
      </c>
      <c r="D61" s="170"/>
      <c r="E61" s="37">
        <v>278</v>
      </c>
      <c r="F61" s="38"/>
      <c r="G61" s="38"/>
      <c r="H61" s="38"/>
      <c r="I61" s="38">
        <v>474.96</v>
      </c>
      <c r="J61" s="38"/>
      <c r="K61" s="38"/>
      <c r="L61" s="38"/>
      <c r="M61" s="38">
        <v>274.39999999999998</v>
      </c>
      <c r="N61" s="38"/>
      <c r="O61" s="38"/>
      <c r="P61" s="38"/>
      <c r="Q61" s="10">
        <v>1027.3600000000001</v>
      </c>
      <c r="R61" s="30">
        <v>1027.3600000000001</v>
      </c>
    </row>
    <row r="62" spans="1:18" x14ac:dyDescent="0.2">
      <c r="A62" s="160"/>
      <c r="B62" s="171" t="s">
        <v>181</v>
      </c>
      <c r="C62" s="172"/>
      <c r="D62" s="172"/>
      <c r="E62" s="39">
        <v>278</v>
      </c>
      <c r="F62" s="40"/>
      <c r="G62" s="40"/>
      <c r="H62" s="40"/>
      <c r="I62" s="40">
        <v>474.96</v>
      </c>
      <c r="J62" s="40"/>
      <c r="K62" s="40"/>
      <c r="L62" s="40"/>
      <c r="M62" s="40">
        <v>274.39999999999998</v>
      </c>
      <c r="N62" s="40"/>
      <c r="O62" s="40"/>
      <c r="P62" s="40"/>
      <c r="Q62" s="24">
        <v>1027.3600000000001</v>
      </c>
      <c r="R62" s="31">
        <v>1027.3600000000001</v>
      </c>
    </row>
    <row r="63" spans="1:18" x14ac:dyDescent="0.2">
      <c r="A63" s="160"/>
      <c r="B63" s="165" t="s">
        <v>39</v>
      </c>
      <c r="C63" s="166" t="s">
        <v>11</v>
      </c>
      <c r="D63" s="167" t="s">
        <v>12</v>
      </c>
      <c r="E63" s="35"/>
      <c r="F63" s="36"/>
      <c r="G63" s="36"/>
      <c r="H63" s="36">
        <v>504.44000000000005</v>
      </c>
      <c r="I63" s="36">
        <v>192.41</v>
      </c>
      <c r="J63" s="36"/>
      <c r="K63" s="36">
        <v>191.16</v>
      </c>
      <c r="L63" s="36"/>
      <c r="M63" s="36"/>
      <c r="N63" s="36">
        <v>261.39999999999998</v>
      </c>
      <c r="O63" s="36"/>
      <c r="P63" s="36"/>
      <c r="Q63" s="9">
        <v>1149.4099999999999</v>
      </c>
      <c r="R63" s="29">
        <v>1149.4099999999999</v>
      </c>
    </row>
    <row r="64" spans="1:18" x14ac:dyDescent="0.2">
      <c r="A64" s="160"/>
      <c r="B64" s="168"/>
      <c r="C64" s="169" t="s">
        <v>18</v>
      </c>
      <c r="D64" s="170"/>
      <c r="E64" s="37"/>
      <c r="F64" s="38"/>
      <c r="G64" s="38"/>
      <c r="H64" s="38">
        <v>504.44000000000005</v>
      </c>
      <c r="I64" s="38">
        <v>192.41</v>
      </c>
      <c r="J64" s="38"/>
      <c r="K64" s="38">
        <v>191.16</v>
      </c>
      <c r="L64" s="38"/>
      <c r="M64" s="38"/>
      <c r="N64" s="38">
        <v>261.39999999999998</v>
      </c>
      <c r="O64" s="38"/>
      <c r="P64" s="38"/>
      <c r="Q64" s="10">
        <v>1149.4099999999999</v>
      </c>
      <c r="R64" s="30">
        <v>1149.4099999999999</v>
      </c>
    </row>
    <row r="65" spans="1:18" x14ac:dyDescent="0.2">
      <c r="A65" s="160"/>
      <c r="B65" s="171" t="s">
        <v>150</v>
      </c>
      <c r="C65" s="172"/>
      <c r="D65" s="172"/>
      <c r="E65" s="39"/>
      <c r="F65" s="40"/>
      <c r="G65" s="40"/>
      <c r="H65" s="40">
        <v>504.44000000000005</v>
      </c>
      <c r="I65" s="40">
        <v>192.41</v>
      </c>
      <c r="J65" s="40"/>
      <c r="K65" s="40">
        <v>191.16</v>
      </c>
      <c r="L65" s="40"/>
      <c r="M65" s="40"/>
      <c r="N65" s="40">
        <v>261.39999999999998</v>
      </c>
      <c r="O65" s="40"/>
      <c r="P65" s="40"/>
      <c r="Q65" s="24">
        <v>1149.4099999999999</v>
      </c>
      <c r="R65" s="31">
        <v>1149.4099999999999</v>
      </c>
    </row>
    <row r="66" spans="1:18" x14ac:dyDescent="0.2">
      <c r="A66" s="160"/>
      <c r="B66" s="165" t="s">
        <v>55</v>
      </c>
      <c r="C66" s="166" t="s">
        <v>11</v>
      </c>
      <c r="D66" s="167" t="s">
        <v>12</v>
      </c>
      <c r="E66" s="35">
        <v>180.74</v>
      </c>
      <c r="F66" s="36">
        <v>461.71000000000004</v>
      </c>
      <c r="G66" s="36">
        <v>113.35000000000001</v>
      </c>
      <c r="H66" s="36">
        <v>110.79</v>
      </c>
      <c r="I66" s="36">
        <v>75.56</v>
      </c>
      <c r="J66" s="36"/>
      <c r="K66" s="36">
        <v>314</v>
      </c>
      <c r="L66" s="36">
        <v>161.49</v>
      </c>
      <c r="M66" s="36">
        <v>79.900000000000006</v>
      </c>
      <c r="N66" s="36"/>
      <c r="O66" s="36"/>
      <c r="P66" s="36"/>
      <c r="Q66" s="9">
        <v>1497.5400000000002</v>
      </c>
      <c r="R66" s="29">
        <v>1497.5400000000002</v>
      </c>
    </row>
    <row r="67" spans="1:18" x14ac:dyDescent="0.2">
      <c r="A67" s="160"/>
      <c r="B67" s="168"/>
      <c r="C67" s="169" t="s">
        <v>18</v>
      </c>
      <c r="D67" s="170"/>
      <c r="E67" s="37">
        <v>180.74</v>
      </c>
      <c r="F67" s="38">
        <v>461.71000000000004</v>
      </c>
      <c r="G67" s="38">
        <v>113.35000000000001</v>
      </c>
      <c r="H67" s="38">
        <v>110.79</v>
      </c>
      <c r="I67" s="38">
        <v>75.56</v>
      </c>
      <c r="J67" s="38"/>
      <c r="K67" s="38">
        <v>314</v>
      </c>
      <c r="L67" s="38">
        <v>161.49</v>
      </c>
      <c r="M67" s="38">
        <v>79.900000000000006</v>
      </c>
      <c r="N67" s="38"/>
      <c r="O67" s="38"/>
      <c r="P67" s="38"/>
      <c r="Q67" s="10">
        <v>1497.5400000000002</v>
      </c>
      <c r="R67" s="30">
        <v>1497.5400000000002</v>
      </c>
    </row>
    <row r="68" spans="1:18" x14ac:dyDescent="0.2">
      <c r="A68" s="160"/>
      <c r="B68" s="171" t="s">
        <v>185</v>
      </c>
      <c r="C68" s="172"/>
      <c r="D68" s="172"/>
      <c r="E68" s="39">
        <v>180.74</v>
      </c>
      <c r="F68" s="40">
        <v>461.71000000000004</v>
      </c>
      <c r="G68" s="40">
        <v>113.35000000000001</v>
      </c>
      <c r="H68" s="40">
        <v>110.79</v>
      </c>
      <c r="I68" s="40">
        <v>75.56</v>
      </c>
      <c r="J68" s="40"/>
      <c r="K68" s="40">
        <v>314</v>
      </c>
      <c r="L68" s="40">
        <v>161.49</v>
      </c>
      <c r="M68" s="40">
        <v>79.900000000000006</v>
      </c>
      <c r="N68" s="40"/>
      <c r="O68" s="40"/>
      <c r="P68" s="40"/>
      <c r="Q68" s="24">
        <v>1497.5400000000002</v>
      </c>
      <c r="R68" s="31">
        <v>1497.5400000000002</v>
      </c>
    </row>
    <row r="69" spans="1:18" x14ac:dyDescent="0.2">
      <c r="A69" s="160"/>
      <c r="B69" s="165" t="s">
        <v>43</v>
      </c>
      <c r="C69" s="166" t="s">
        <v>11</v>
      </c>
      <c r="D69" s="167" t="s">
        <v>12</v>
      </c>
      <c r="E69" s="35"/>
      <c r="F69" s="36"/>
      <c r="G69" s="36"/>
      <c r="H69" s="36"/>
      <c r="I69" s="36"/>
      <c r="J69" s="36">
        <v>368.19</v>
      </c>
      <c r="K69" s="36"/>
      <c r="L69" s="36"/>
      <c r="M69" s="36">
        <v>468.28999999999996</v>
      </c>
      <c r="N69" s="36">
        <v>104.07000000000001</v>
      </c>
      <c r="O69" s="36">
        <v>212.44</v>
      </c>
      <c r="P69" s="36"/>
      <c r="Q69" s="9">
        <v>1152.99</v>
      </c>
      <c r="R69" s="29">
        <v>1152.99</v>
      </c>
    </row>
    <row r="70" spans="1:18" x14ac:dyDescent="0.2">
      <c r="A70" s="160"/>
      <c r="B70" s="168"/>
      <c r="C70" s="169" t="s">
        <v>18</v>
      </c>
      <c r="D70" s="170"/>
      <c r="E70" s="37"/>
      <c r="F70" s="38"/>
      <c r="G70" s="38"/>
      <c r="H70" s="38"/>
      <c r="I70" s="38"/>
      <c r="J70" s="38">
        <v>368.19</v>
      </c>
      <c r="K70" s="38"/>
      <c r="L70" s="38"/>
      <c r="M70" s="38">
        <v>468.28999999999996</v>
      </c>
      <c r="N70" s="38">
        <v>104.07000000000001</v>
      </c>
      <c r="O70" s="38">
        <v>212.44</v>
      </c>
      <c r="P70" s="38"/>
      <c r="Q70" s="10">
        <v>1152.99</v>
      </c>
      <c r="R70" s="30">
        <v>1152.99</v>
      </c>
    </row>
    <row r="71" spans="1:18" x14ac:dyDescent="0.2">
      <c r="A71" s="160"/>
      <c r="B71" s="171" t="s">
        <v>156</v>
      </c>
      <c r="C71" s="172"/>
      <c r="D71" s="172"/>
      <c r="E71" s="39"/>
      <c r="F71" s="40"/>
      <c r="G71" s="40"/>
      <c r="H71" s="40"/>
      <c r="I71" s="40"/>
      <c r="J71" s="40">
        <v>368.19</v>
      </c>
      <c r="K71" s="40"/>
      <c r="L71" s="40"/>
      <c r="M71" s="40">
        <v>468.28999999999996</v>
      </c>
      <c r="N71" s="40">
        <v>104.07000000000001</v>
      </c>
      <c r="O71" s="40">
        <v>212.44</v>
      </c>
      <c r="P71" s="40"/>
      <c r="Q71" s="24">
        <v>1152.99</v>
      </c>
      <c r="R71" s="31">
        <v>1152.99</v>
      </c>
    </row>
    <row r="72" spans="1:18" ht="25.5" x14ac:dyDescent="0.2">
      <c r="A72" s="178" t="s">
        <v>191</v>
      </c>
      <c r="B72" s="173"/>
      <c r="C72" s="173"/>
      <c r="D72" s="173"/>
      <c r="E72" s="138">
        <v>458.74</v>
      </c>
      <c r="F72" s="139">
        <v>461.71000000000004</v>
      </c>
      <c r="G72" s="139">
        <v>113.35000000000001</v>
      </c>
      <c r="H72" s="139">
        <v>615.23</v>
      </c>
      <c r="I72" s="139">
        <v>742.93000000000006</v>
      </c>
      <c r="J72" s="139">
        <v>368.19</v>
      </c>
      <c r="K72" s="139">
        <v>505.15999999999997</v>
      </c>
      <c r="L72" s="139">
        <v>161.49</v>
      </c>
      <c r="M72" s="139">
        <v>822.58999999999992</v>
      </c>
      <c r="N72" s="139">
        <v>365.46999999999997</v>
      </c>
      <c r="O72" s="139">
        <v>212.44</v>
      </c>
      <c r="P72" s="139"/>
      <c r="Q72" s="140">
        <v>4827.3</v>
      </c>
      <c r="R72" s="152">
        <v>4827.3</v>
      </c>
    </row>
    <row r="73" spans="1:18" x14ac:dyDescent="0.2">
      <c r="A73" s="167"/>
      <c r="B73" s="167"/>
      <c r="C73" s="167"/>
      <c r="D73" s="167"/>
      <c r="E73" s="35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9"/>
      <c r="R73" s="29"/>
    </row>
    <row r="74" spans="1:18" x14ac:dyDescent="0.2">
      <c r="A74" s="158" t="s">
        <v>15</v>
      </c>
      <c r="B74" s="165" t="s">
        <v>56</v>
      </c>
      <c r="C74" s="166" t="s">
        <v>57</v>
      </c>
      <c r="D74" s="167" t="s">
        <v>58</v>
      </c>
      <c r="E74" s="35">
        <v>716.4799999999999</v>
      </c>
      <c r="F74" s="36">
        <v>187.65</v>
      </c>
      <c r="G74" s="36">
        <v>1334.3700000000001</v>
      </c>
      <c r="H74" s="36">
        <v>339.91</v>
      </c>
      <c r="I74" s="36">
        <v>1595.8999999999999</v>
      </c>
      <c r="J74" s="36">
        <v>1267.9799999999998</v>
      </c>
      <c r="K74" s="36">
        <v>828.99</v>
      </c>
      <c r="L74" s="36">
        <v>3106.2299999999996</v>
      </c>
      <c r="M74" s="36">
        <v>4816.95</v>
      </c>
      <c r="N74" s="36"/>
      <c r="O74" s="36"/>
      <c r="P74" s="36">
        <v>1001.55</v>
      </c>
      <c r="Q74" s="9">
        <v>15196.009999999998</v>
      </c>
      <c r="R74" s="29">
        <v>15196.009999999998</v>
      </c>
    </row>
    <row r="75" spans="1:18" x14ac:dyDescent="0.2">
      <c r="A75" s="160"/>
      <c r="B75" s="168"/>
      <c r="C75" s="169" t="s">
        <v>192</v>
      </c>
      <c r="D75" s="170"/>
      <c r="E75" s="37">
        <v>716.4799999999999</v>
      </c>
      <c r="F75" s="38">
        <v>187.65</v>
      </c>
      <c r="G75" s="38">
        <v>1334.3700000000001</v>
      </c>
      <c r="H75" s="38">
        <v>339.91</v>
      </c>
      <c r="I75" s="38">
        <v>1595.8999999999999</v>
      </c>
      <c r="J75" s="38">
        <v>1267.9799999999998</v>
      </c>
      <c r="K75" s="38">
        <v>828.99</v>
      </c>
      <c r="L75" s="38">
        <v>3106.2299999999996</v>
      </c>
      <c r="M75" s="38">
        <v>4816.95</v>
      </c>
      <c r="N75" s="38"/>
      <c r="O75" s="38"/>
      <c r="P75" s="38">
        <v>1001.55</v>
      </c>
      <c r="Q75" s="10">
        <v>15196.009999999998</v>
      </c>
      <c r="R75" s="30">
        <v>15196.009999999998</v>
      </c>
    </row>
    <row r="76" spans="1:18" x14ac:dyDescent="0.2">
      <c r="A76" s="160"/>
      <c r="B76" s="168"/>
      <c r="C76" s="166" t="s">
        <v>11</v>
      </c>
      <c r="D76" s="167" t="s">
        <v>12</v>
      </c>
      <c r="E76" s="35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>
        <v>-467.43</v>
      </c>
      <c r="Q76" s="9">
        <v>-467.43</v>
      </c>
      <c r="R76" s="29">
        <v>-467.43</v>
      </c>
    </row>
    <row r="77" spans="1:18" x14ac:dyDescent="0.2">
      <c r="A77" s="160"/>
      <c r="B77" s="168"/>
      <c r="C77" s="174"/>
      <c r="D77" s="175" t="s">
        <v>63</v>
      </c>
      <c r="E77" s="52"/>
      <c r="F77" s="53"/>
      <c r="G77" s="53"/>
      <c r="H77" s="53"/>
      <c r="I77" s="53"/>
      <c r="J77" s="53"/>
      <c r="K77" s="53"/>
      <c r="L77" s="53">
        <v>21989.3</v>
      </c>
      <c r="M77" s="53">
        <v>43723.49</v>
      </c>
      <c r="N77" s="53"/>
      <c r="O77" s="53"/>
      <c r="P77" s="53"/>
      <c r="Q77" s="11">
        <v>65712.789999999994</v>
      </c>
      <c r="R77" s="51">
        <v>65712.789999999994</v>
      </c>
    </row>
    <row r="78" spans="1:18" x14ac:dyDescent="0.2">
      <c r="A78" s="160"/>
      <c r="B78" s="168"/>
      <c r="C78" s="169" t="s">
        <v>18</v>
      </c>
      <c r="D78" s="170"/>
      <c r="E78" s="37"/>
      <c r="F78" s="38"/>
      <c r="G78" s="38"/>
      <c r="H78" s="38"/>
      <c r="I78" s="38"/>
      <c r="J78" s="38"/>
      <c r="K78" s="38"/>
      <c r="L78" s="38">
        <v>21989.3</v>
      </c>
      <c r="M78" s="38">
        <v>43723.49</v>
      </c>
      <c r="N78" s="38"/>
      <c r="O78" s="38"/>
      <c r="P78" s="38">
        <v>-467.43</v>
      </c>
      <c r="Q78" s="10">
        <v>65245.359999999993</v>
      </c>
      <c r="R78" s="30">
        <v>65245.359999999993</v>
      </c>
    </row>
    <row r="79" spans="1:18" x14ac:dyDescent="0.2">
      <c r="A79" s="160"/>
      <c r="B79" s="171" t="s">
        <v>193</v>
      </c>
      <c r="C79" s="172"/>
      <c r="D79" s="172"/>
      <c r="E79" s="39">
        <v>716.4799999999999</v>
      </c>
      <c r="F79" s="40">
        <v>187.65</v>
      </c>
      <c r="G79" s="40">
        <v>1334.3700000000001</v>
      </c>
      <c r="H79" s="40">
        <v>339.91</v>
      </c>
      <c r="I79" s="40">
        <v>1595.8999999999999</v>
      </c>
      <c r="J79" s="40">
        <v>1267.9799999999998</v>
      </c>
      <c r="K79" s="40">
        <v>828.99</v>
      </c>
      <c r="L79" s="40">
        <v>25095.53</v>
      </c>
      <c r="M79" s="40">
        <v>48540.439999999995</v>
      </c>
      <c r="N79" s="40"/>
      <c r="O79" s="40"/>
      <c r="P79" s="40">
        <v>534.11999999999989</v>
      </c>
      <c r="Q79" s="24">
        <v>80441.37</v>
      </c>
      <c r="R79" s="31">
        <v>80441.37</v>
      </c>
    </row>
    <row r="80" spans="1:18" x14ac:dyDescent="0.2">
      <c r="A80" s="160"/>
      <c r="B80" s="165" t="s">
        <v>14</v>
      </c>
      <c r="C80" s="166" t="s">
        <v>11</v>
      </c>
      <c r="D80" s="167" t="s">
        <v>64</v>
      </c>
      <c r="E80" s="35"/>
      <c r="F80" s="36"/>
      <c r="G80" s="36"/>
      <c r="H80" s="36"/>
      <c r="I80" s="36"/>
      <c r="J80" s="36"/>
      <c r="K80" s="36"/>
      <c r="L80" s="36">
        <v>72143.929999999993</v>
      </c>
      <c r="M80" s="36">
        <v>86764.83</v>
      </c>
      <c r="N80" s="36"/>
      <c r="O80" s="36"/>
      <c r="P80" s="36">
        <v>5786.63</v>
      </c>
      <c r="Q80" s="9">
        <v>164695.39000000001</v>
      </c>
      <c r="R80" s="29">
        <v>164695.39000000001</v>
      </c>
    </row>
    <row r="81" spans="1:18" x14ac:dyDescent="0.2">
      <c r="A81" s="160"/>
      <c r="B81" s="168"/>
      <c r="C81" s="174"/>
      <c r="D81" s="175" t="s">
        <v>12</v>
      </c>
      <c r="E81" s="52">
        <v>3065.51</v>
      </c>
      <c r="F81" s="53">
        <v>6419.27</v>
      </c>
      <c r="G81" s="53">
        <v>982.97</v>
      </c>
      <c r="H81" s="53">
        <v>9729</v>
      </c>
      <c r="I81" s="53">
        <v>7487.84</v>
      </c>
      <c r="J81" s="53">
        <v>2945.8199999999997</v>
      </c>
      <c r="K81" s="53">
        <v>3718.2</v>
      </c>
      <c r="L81" s="53">
        <v>821.2</v>
      </c>
      <c r="M81" s="53">
        <v>776.84</v>
      </c>
      <c r="N81" s="53">
        <v>909.7</v>
      </c>
      <c r="O81" s="53">
        <v>170.19000000000003</v>
      </c>
      <c r="P81" s="53">
        <v>5781.85</v>
      </c>
      <c r="Q81" s="11">
        <v>42808.389999999992</v>
      </c>
      <c r="R81" s="51">
        <v>42808.389999999992</v>
      </c>
    </row>
    <row r="82" spans="1:18" x14ac:dyDescent="0.2">
      <c r="A82" s="160"/>
      <c r="B82" s="168"/>
      <c r="C82" s="169" t="s">
        <v>18</v>
      </c>
      <c r="D82" s="170"/>
      <c r="E82" s="37">
        <v>3065.51</v>
      </c>
      <c r="F82" s="38">
        <v>6419.27</v>
      </c>
      <c r="G82" s="38">
        <v>982.97</v>
      </c>
      <c r="H82" s="38">
        <v>9729</v>
      </c>
      <c r="I82" s="38">
        <v>7487.84</v>
      </c>
      <c r="J82" s="38">
        <v>2945.8199999999997</v>
      </c>
      <c r="K82" s="38">
        <v>3718.2</v>
      </c>
      <c r="L82" s="38">
        <v>72965.12999999999</v>
      </c>
      <c r="M82" s="38">
        <v>87541.67</v>
      </c>
      <c r="N82" s="38">
        <v>909.7</v>
      </c>
      <c r="O82" s="38">
        <v>170.19000000000003</v>
      </c>
      <c r="P82" s="38">
        <v>11568.48</v>
      </c>
      <c r="Q82" s="10">
        <v>207503.78</v>
      </c>
      <c r="R82" s="30">
        <v>207503.78</v>
      </c>
    </row>
    <row r="83" spans="1:18" x14ac:dyDescent="0.2">
      <c r="A83" s="160"/>
      <c r="B83" s="171" t="s">
        <v>20</v>
      </c>
      <c r="C83" s="172"/>
      <c r="D83" s="172"/>
      <c r="E83" s="39">
        <v>3065.51</v>
      </c>
      <c r="F83" s="40">
        <v>6419.27</v>
      </c>
      <c r="G83" s="40">
        <v>982.97</v>
      </c>
      <c r="H83" s="40">
        <v>9729</v>
      </c>
      <c r="I83" s="40">
        <v>7487.84</v>
      </c>
      <c r="J83" s="40">
        <v>2945.8199999999997</v>
      </c>
      <c r="K83" s="40">
        <v>3718.2</v>
      </c>
      <c r="L83" s="40">
        <v>72965.12999999999</v>
      </c>
      <c r="M83" s="40">
        <v>87541.67</v>
      </c>
      <c r="N83" s="40">
        <v>909.7</v>
      </c>
      <c r="O83" s="40">
        <v>170.19000000000003</v>
      </c>
      <c r="P83" s="40">
        <v>11568.48</v>
      </c>
      <c r="Q83" s="24">
        <v>207503.78</v>
      </c>
      <c r="R83" s="31">
        <v>207503.78</v>
      </c>
    </row>
    <row r="84" spans="1:18" ht="25.5" x14ac:dyDescent="0.2">
      <c r="A84" s="178" t="s">
        <v>22</v>
      </c>
      <c r="B84" s="173"/>
      <c r="C84" s="173"/>
      <c r="D84" s="173"/>
      <c r="E84" s="138">
        <v>3781.9900000000002</v>
      </c>
      <c r="F84" s="139">
        <v>6606.92</v>
      </c>
      <c r="G84" s="139">
        <v>2317.34</v>
      </c>
      <c r="H84" s="139">
        <v>10068.91</v>
      </c>
      <c r="I84" s="139">
        <v>9083.74</v>
      </c>
      <c r="J84" s="139">
        <v>4213.7999999999993</v>
      </c>
      <c r="K84" s="139">
        <v>4547.1899999999996</v>
      </c>
      <c r="L84" s="139">
        <v>98060.659999999989</v>
      </c>
      <c r="M84" s="139">
        <v>136082.10999999999</v>
      </c>
      <c r="N84" s="139">
        <v>909.7</v>
      </c>
      <c r="O84" s="139">
        <v>170.19000000000003</v>
      </c>
      <c r="P84" s="139">
        <v>12102.6</v>
      </c>
      <c r="Q84" s="140">
        <v>287945.15000000002</v>
      </c>
      <c r="R84" s="152">
        <v>287945.15000000002</v>
      </c>
    </row>
    <row r="85" spans="1:18" x14ac:dyDescent="0.2">
      <c r="A85" s="167"/>
      <c r="B85" s="167"/>
      <c r="C85" s="167"/>
      <c r="D85" s="167"/>
      <c r="E85" s="35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9"/>
      <c r="R85" s="29"/>
    </row>
    <row r="86" spans="1:18" ht="25.5" x14ac:dyDescent="0.2">
      <c r="A86" s="158" t="s">
        <v>66</v>
      </c>
      <c r="B86" s="165" t="s">
        <v>67</v>
      </c>
      <c r="C86" s="166" t="s">
        <v>68</v>
      </c>
      <c r="D86" s="167" t="s">
        <v>92</v>
      </c>
      <c r="E86" s="35"/>
      <c r="F86" s="36"/>
      <c r="G86" s="36"/>
      <c r="H86" s="36">
        <v>928.16</v>
      </c>
      <c r="I86" s="36"/>
      <c r="J86" s="36"/>
      <c r="K86" s="36"/>
      <c r="L86" s="36"/>
      <c r="M86" s="36"/>
      <c r="N86" s="36"/>
      <c r="O86" s="36"/>
      <c r="P86" s="36">
        <v>12291.59</v>
      </c>
      <c r="Q86" s="9">
        <v>13219.75</v>
      </c>
      <c r="R86" s="29">
        <v>13219.75</v>
      </c>
    </row>
    <row r="87" spans="1:18" x14ac:dyDescent="0.2">
      <c r="A87" s="160"/>
      <c r="B87" s="168"/>
      <c r="C87" s="174"/>
      <c r="D87" s="175" t="s">
        <v>70</v>
      </c>
      <c r="E87" s="52">
        <v>870.15</v>
      </c>
      <c r="F87" s="53">
        <v>934.9</v>
      </c>
      <c r="G87" s="53">
        <v>248.54</v>
      </c>
      <c r="H87" s="53">
        <v>3406.97</v>
      </c>
      <c r="I87" s="53">
        <v>1396.16</v>
      </c>
      <c r="J87" s="53">
        <v>815.43</v>
      </c>
      <c r="K87" s="53">
        <v>820.31</v>
      </c>
      <c r="L87" s="53">
        <v>20830.849999999999</v>
      </c>
      <c r="M87" s="53">
        <v>48427.98</v>
      </c>
      <c r="N87" s="53">
        <v>109.45</v>
      </c>
      <c r="O87" s="53">
        <v>22.85</v>
      </c>
      <c r="P87" s="53">
        <v>3577.21</v>
      </c>
      <c r="Q87" s="11">
        <v>81460.800000000017</v>
      </c>
      <c r="R87" s="51">
        <v>81460.800000000017</v>
      </c>
    </row>
    <row r="88" spans="1:18" x14ac:dyDescent="0.2">
      <c r="A88" s="160"/>
      <c r="B88" s="168"/>
      <c r="C88" s="174"/>
      <c r="D88" s="175" t="s">
        <v>71</v>
      </c>
      <c r="E88" s="52">
        <v>6.75</v>
      </c>
      <c r="F88" s="53">
        <v>8.52</v>
      </c>
      <c r="G88" s="53">
        <v>4.4800000000000004</v>
      </c>
      <c r="H88" s="53">
        <v>18.32</v>
      </c>
      <c r="I88" s="53">
        <v>17.440000000000001</v>
      </c>
      <c r="J88" s="53">
        <v>7.21</v>
      </c>
      <c r="K88" s="53">
        <v>5.68</v>
      </c>
      <c r="L88" s="53">
        <v>2692.63</v>
      </c>
      <c r="M88" s="53">
        <v>11224.42</v>
      </c>
      <c r="N88" s="53">
        <v>3.56</v>
      </c>
      <c r="O88" s="53">
        <v>0.42</v>
      </c>
      <c r="P88" s="53">
        <v>73.63</v>
      </c>
      <c r="Q88" s="11">
        <v>14063.06</v>
      </c>
      <c r="R88" s="51">
        <v>14063.06</v>
      </c>
    </row>
    <row r="89" spans="1:18" x14ac:dyDescent="0.2">
      <c r="A89" s="160"/>
      <c r="B89" s="168"/>
      <c r="C89" s="174"/>
      <c r="D89" s="175" t="s">
        <v>89</v>
      </c>
      <c r="E89" s="52"/>
      <c r="F89" s="53"/>
      <c r="G89" s="53">
        <v>34.42</v>
      </c>
      <c r="H89" s="53">
        <v>134.11000000000001</v>
      </c>
      <c r="I89" s="53">
        <v>81.09</v>
      </c>
      <c r="J89" s="53">
        <v>47.77</v>
      </c>
      <c r="K89" s="53">
        <v>30.25</v>
      </c>
      <c r="L89" s="53">
        <v>1282.75</v>
      </c>
      <c r="M89" s="53">
        <v>1422.78</v>
      </c>
      <c r="N89" s="53">
        <v>6.11</v>
      </c>
      <c r="O89" s="53">
        <v>0.55000000000000004</v>
      </c>
      <c r="P89" s="53">
        <v>209.52</v>
      </c>
      <c r="Q89" s="11">
        <v>3249.3500000000004</v>
      </c>
      <c r="R89" s="51">
        <v>3249.3500000000004</v>
      </c>
    </row>
    <row r="90" spans="1:18" x14ac:dyDescent="0.2">
      <c r="A90" s="160"/>
      <c r="B90" s="168"/>
      <c r="C90" s="174"/>
      <c r="D90" s="175" t="s">
        <v>72</v>
      </c>
      <c r="E90" s="52">
        <v>1337.58</v>
      </c>
      <c r="F90" s="53">
        <v>1373.53</v>
      </c>
      <c r="G90" s="53">
        <v>1876.47</v>
      </c>
      <c r="H90" s="53">
        <v>5032.74</v>
      </c>
      <c r="I90" s="53">
        <v>3184.07</v>
      </c>
      <c r="J90" s="53">
        <v>2327.08</v>
      </c>
      <c r="K90" s="53">
        <v>7514.53</v>
      </c>
      <c r="L90" s="53">
        <v>2267.4299999999998</v>
      </c>
      <c r="M90" s="53">
        <v>2335.77</v>
      </c>
      <c r="N90" s="53">
        <v>1659.29</v>
      </c>
      <c r="O90" s="53">
        <v>382.26</v>
      </c>
      <c r="P90" s="53">
        <v>195.85</v>
      </c>
      <c r="Q90" s="11">
        <v>29486.6</v>
      </c>
      <c r="R90" s="51">
        <v>29486.6</v>
      </c>
    </row>
    <row r="91" spans="1:18" x14ac:dyDescent="0.2">
      <c r="A91" s="160"/>
      <c r="B91" s="168"/>
      <c r="C91" s="169" t="s">
        <v>194</v>
      </c>
      <c r="D91" s="170"/>
      <c r="E91" s="37">
        <v>2214.48</v>
      </c>
      <c r="F91" s="38">
        <v>2316.9499999999998</v>
      </c>
      <c r="G91" s="38">
        <v>2163.91</v>
      </c>
      <c r="H91" s="38">
        <v>9520.2999999999993</v>
      </c>
      <c r="I91" s="38">
        <v>4678.76</v>
      </c>
      <c r="J91" s="38">
        <v>3197.49</v>
      </c>
      <c r="K91" s="38">
        <v>8370.77</v>
      </c>
      <c r="L91" s="38">
        <v>27073.66</v>
      </c>
      <c r="M91" s="38">
        <v>63410.95</v>
      </c>
      <c r="N91" s="38">
        <v>1778.4099999999999</v>
      </c>
      <c r="O91" s="38">
        <v>406.08</v>
      </c>
      <c r="P91" s="38">
        <v>16347.8</v>
      </c>
      <c r="Q91" s="10">
        <v>141479.56000000003</v>
      </c>
      <c r="R91" s="30">
        <v>141479.56000000003</v>
      </c>
    </row>
    <row r="92" spans="1:18" x14ac:dyDescent="0.2">
      <c r="A92" s="160"/>
      <c r="B92" s="171" t="s">
        <v>195</v>
      </c>
      <c r="C92" s="172"/>
      <c r="D92" s="172"/>
      <c r="E92" s="39">
        <v>2214.48</v>
      </c>
      <c r="F92" s="40">
        <v>2316.9499999999998</v>
      </c>
      <c r="G92" s="40">
        <v>2163.91</v>
      </c>
      <c r="H92" s="40">
        <v>9520.2999999999993</v>
      </c>
      <c r="I92" s="40">
        <v>4678.76</v>
      </c>
      <c r="J92" s="40">
        <v>3197.49</v>
      </c>
      <c r="K92" s="40">
        <v>8370.77</v>
      </c>
      <c r="L92" s="40">
        <v>27073.66</v>
      </c>
      <c r="M92" s="40">
        <v>63410.95</v>
      </c>
      <c r="N92" s="40">
        <v>1778.4099999999999</v>
      </c>
      <c r="O92" s="40">
        <v>406.08</v>
      </c>
      <c r="P92" s="40">
        <v>16347.8</v>
      </c>
      <c r="Q92" s="24">
        <v>141479.56000000003</v>
      </c>
      <c r="R92" s="31">
        <v>141479.56000000003</v>
      </c>
    </row>
    <row r="93" spans="1:18" ht="25.5" x14ac:dyDescent="0.2">
      <c r="A93" s="178" t="s">
        <v>196</v>
      </c>
      <c r="B93" s="173"/>
      <c r="C93" s="173"/>
      <c r="D93" s="173"/>
      <c r="E93" s="138">
        <v>2214.48</v>
      </c>
      <c r="F93" s="139">
        <v>2316.9499999999998</v>
      </c>
      <c r="G93" s="139">
        <v>2163.91</v>
      </c>
      <c r="H93" s="139">
        <v>9520.2999999999993</v>
      </c>
      <c r="I93" s="139">
        <v>4678.76</v>
      </c>
      <c r="J93" s="139">
        <v>3197.49</v>
      </c>
      <c r="K93" s="139">
        <v>8370.77</v>
      </c>
      <c r="L93" s="139">
        <v>27073.66</v>
      </c>
      <c r="M93" s="139">
        <v>63410.95</v>
      </c>
      <c r="N93" s="139">
        <v>1778.4099999999999</v>
      </c>
      <c r="O93" s="139">
        <v>406.08</v>
      </c>
      <c r="P93" s="139">
        <v>16347.8</v>
      </c>
      <c r="Q93" s="140">
        <v>141479.56000000003</v>
      </c>
      <c r="R93" s="152">
        <v>141479.56000000003</v>
      </c>
    </row>
    <row r="94" spans="1:18" ht="13.5" thickBot="1" x14ac:dyDescent="0.25">
      <c r="A94" s="167"/>
      <c r="B94" s="167"/>
      <c r="C94" s="167"/>
      <c r="D94" s="167"/>
      <c r="E94" s="35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9"/>
      <c r="R94" s="29"/>
    </row>
    <row r="95" spans="1:18" ht="13.5" thickBot="1" x14ac:dyDescent="0.25">
      <c r="A95" s="179" t="s">
        <v>17</v>
      </c>
      <c r="B95" s="176"/>
      <c r="C95" s="176"/>
      <c r="D95" s="176"/>
      <c r="E95" s="144">
        <v>17552.839999999997</v>
      </c>
      <c r="F95" s="145">
        <v>38536.21</v>
      </c>
      <c r="G95" s="145">
        <v>6713.72</v>
      </c>
      <c r="H95" s="145">
        <v>75069.320000000022</v>
      </c>
      <c r="I95" s="145">
        <v>53267.77</v>
      </c>
      <c r="J95" s="145">
        <v>22173.17</v>
      </c>
      <c r="K95" s="145">
        <v>24053.909999999996</v>
      </c>
      <c r="L95" s="145">
        <v>1127170.1599999999</v>
      </c>
      <c r="M95" s="145">
        <v>506479.98000000004</v>
      </c>
      <c r="N95" s="145">
        <v>4741.32</v>
      </c>
      <c r="O95" s="145">
        <v>1055.7299999999998</v>
      </c>
      <c r="P95" s="145">
        <v>199154.46</v>
      </c>
      <c r="Q95" s="146">
        <v>2075968.5900000003</v>
      </c>
      <c r="R95" s="153">
        <v>2075968.5900000003</v>
      </c>
    </row>
    <row r="99" spans="19:19" x14ac:dyDescent="0.2">
      <c r="S99" s="6"/>
    </row>
    <row r="100" spans="19:19" x14ac:dyDescent="0.2">
      <c r="S100" s="6"/>
    </row>
    <row r="101" spans="19:19" x14ac:dyDescent="0.2">
      <c r="S101" s="6"/>
    </row>
    <row r="102" spans="19:19" x14ac:dyDescent="0.2">
      <c r="S102" s="6"/>
    </row>
    <row r="103" spans="19:19" x14ac:dyDescent="0.2">
      <c r="S103" s="6"/>
    </row>
  </sheetData>
  <pageMargins left="0.7" right="0.7" top="0.75" bottom="0.75" header="0.3" footer="0.3"/>
  <pageSetup scale="40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view="pageLayout" zoomScaleNormal="80" workbookViewId="0"/>
  </sheetViews>
  <sheetFormatPr defaultRowHeight="12.75" x14ac:dyDescent="0.2"/>
  <cols>
    <col min="1" max="1" width="15.7109375" customWidth="1"/>
    <col min="2" max="2" width="40.7109375" customWidth="1"/>
    <col min="3" max="3" width="25.7109375" customWidth="1"/>
    <col min="4" max="4" width="40.7109375" customWidth="1"/>
    <col min="5" max="5" width="10.140625" customWidth="1"/>
    <col min="6" max="6" width="8.7109375" customWidth="1"/>
    <col min="7" max="7" width="6.85546875" customWidth="1"/>
    <col min="8" max="8" width="13.28515625" bestFit="1" customWidth="1"/>
    <col min="9" max="9" width="11.42578125" bestFit="1" customWidth="1"/>
  </cols>
  <sheetData>
    <row r="1" spans="1:20" x14ac:dyDescent="0.2">
      <c r="A1" s="1" t="s">
        <v>562</v>
      </c>
      <c r="B1" s="1" t="s">
        <v>561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" x14ac:dyDescent="0.2">
      <c r="A2" t="s">
        <v>566</v>
      </c>
      <c r="B2" t="s">
        <v>565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</row>
    <row r="6" spans="1:20" x14ac:dyDescent="0.2">
      <c r="A6" s="134"/>
      <c r="B6" s="134"/>
      <c r="C6" s="134"/>
      <c r="D6" s="134"/>
      <c r="E6" s="136">
        <v>2017</v>
      </c>
      <c r="F6" s="136"/>
      <c r="G6" s="136"/>
      <c r="H6" s="134" t="s">
        <v>16</v>
      </c>
      <c r="I6" s="148" t="s">
        <v>17</v>
      </c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</row>
    <row r="7" spans="1:20" x14ac:dyDescent="0.2">
      <c r="A7" s="150" t="s">
        <v>2</v>
      </c>
      <c r="B7" s="123" t="s">
        <v>3</v>
      </c>
      <c r="C7" s="100" t="s">
        <v>4</v>
      </c>
      <c r="D7" s="100" t="s">
        <v>5</v>
      </c>
      <c r="E7" s="34">
        <v>8</v>
      </c>
      <c r="F7" s="34">
        <v>9</v>
      </c>
      <c r="G7" s="34">
        <v>10</v>
      </c>
      <c r="H7" s="16"/>
      <c r="I7" s="115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</row>
    <row r="8" spans="1:20" x14ac:dyDescent="0.2">
      <c r="A8" s="84" t="s">
        <v>9</v>
      </c>
      <c r="B8" s="116" t="s">
        <v>42</v>
      </c>
      <c r="C8" s="82" t="s">
        <v>42</v>
      </c>
      <c r="D8" s="67" t="s">
        <v>42</v>
      </c>
      <c r="E8" s="66">
        <v>-68230.7</v>
      </c>
      <c r="F8" s="65"/>
      <c r="G8" s="65"/>
      <c r="H8" s="64">
        <v>-68230.7</v>
      </c>
      <c r="I8" s="117">
        <v>-68230.7</v>
      </c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</row>
    <row r="9" spans="1:20" x14ac:dyDescent="0.2">
      <c r="A9" s="18"/>
      <c r="B9" s="118"/>
      <c r="C9" s="79" t="s">
        <v>154</v>
      </c>
      <c r="D9" s="78"/>
      <c r="E9" s="77">
        <v>-68230.7</v>
      </c>
      <c r="F9" s="76"/>
      <c r="G9" s="76"/>
      <c r="H9" s="75">
        <v>-68230.7</v>
      </c>
      <c r="I9" s="119">
        <v>-68230.7</v>
      </c>
    </row>
    <row r="10" spans="1:20" x14ac:dyDescent="0.2">
      <c r="A10" s="18"/>
      <c r="B10" s="124" t="s">
        <v>154</v>
      </c>
      <c r="C10" s="72"/>
      <c r="D10" s="72"/>
      <c r="E10" s="71">
        <v>-68230.7</v>
      </c>
      <c r="F10" s="70"/>
      <c r="G10" s="70"/>
      <c r="H10" s="69">
        <v>-68230.7</v>
      </c>
      <c r="I10" s="120">
        <v>-68230.7</v>
      </c>
    </row>
    <row r="11" spans="1:20" x14ac:dyDescent="0.2">
      <c r="A11" s="135" t="s">
        <v>21</v>
      </c>
      <c r="B11" s="137"/>
      <c r="C11" s="136"/>
      <c r="D11" s="136"/>
      <c r="E11" s="138">
        <v>-68230.7</v>
      </c>
      <c r="F11" s="139"/>
      <c r="G11" s="139"/>
      <c r="H11" s="140">
        <v>-68230.7</v>
      </c>
      <c r="I11" s="141">
        <v>-68230.7</v>
      </c>
    </row>
    <row r="12" spans="1:20" x14ac:dyDescent="0.2">
      <c r="A12" s="67"/>
      <c r="B12" s="121"/>
      <c r="C12" s="67"/>
      <c r="D12" s="67"/>
      <c r="E12" s="66"/>
      <c r="F12" s="65"/>
      <c r="G12" s="65"/>
      <c r="H12" s="64"/>
      <c r="I12" s="117"/>
    </row>
    <row r="13" spans="1:20" x14ac:dyDescent="0.2">
      <c r="A13" s="84" t="s">
        <v>15</v>
      </c>
      <c r="B13" s="116" t="s">
        <v>56</v>
      </c>
      <c r="C13" s="82" t="s">
        <v>57</v>
      </c>
      <c r="D13" s="67" t="s">
        <v>58</v>
      </c>
      <c r="E13" s="66"/>
      <c r="F13" s="65">
        <v>1015.48</v>
      </c>
      <c r="G13" s="65">
        <v>477.84999999999997</v>
      </c>
      <c r="H13" s="64">
        <v>1493.33</v>
      </c>
      <c r="I13" s="117">
        <v>1493.33</v>
      </c>
    </row>
    <row r="14" spans="1:20" x14ac:dyDescent="0.2">
      <c r="A14" s="18"/>
      <c r="B14" s="118"/>
      <c r="C14" s="79" t="s">
        <v>192</v>
      </c>
      <c r="D14" s="78"/>
      <c r="E14" s="77"/>
      <c r="F14" s="76">
        <v>1015.48</v>
      </c>
      <c r="G14" s="76">
        <v>477.84999999999997</v>
      </c>
      <c r="H14" s="75">
        <v>1493.33</v>
      </c>
      <c r="I14" s="119">
        <v>1493.33</v>
      </c>
    </row>
    <row r="15" spans="1:20" x14ac:dyDescent="0.2">
      <c r="A15" s="18"/>
      <c r="B15" s="124" t="s">
        <v>193</v>
      </c>
      <c r="C15" s="72"/>
      <c r="D15" s="72"/>
      <c r="E15" s="71"/>
      <c r="F15" s="70">
        <v>1015.48</v>
      </c>
      <c r="G15" s="70">
        <v>477.84999999999997</v>
      </c>
      <c r="H15" s="69">
        <v>1493.33</v>
      </c>
      <c r="I15" s="120">
        <v>1493.33</v>
      </c>
    </row>
    <row r="16" spans="1:20" x14ac:dyDescent="0.2">
      <c r="A16" s="18"/>
      <c r="B16" s="116" t="s">
        <v>14</v>
      </c>
      <c r="C16" s="82" t="s">
        <v>11</v>
      </c>
      <c r="D16" s="67" t="s">
        <v>12</v>
      </c>
      <c r="E16" s="66">
        <v>-18895.22</v>
      </c>
      <c r="F16" s="65"/>
      <c r="G16" s="65"/>
      <c r="H16" s="64">
        <v>-18895.22</v>
      </c>
      <c r="I16" s="117">
        <v>-18895.22</v>
      </c>
    </row>
    <row r="17" spans="1:9" x14ac:dyDescent="0.2">
      <c r="A17" s="18"/>
      <c r="B17" s="118"/>
      <c r="C17" s="79" t="s">
        <v>18</v>
      </c>
      <c r="D17" s="78"/>
      <c r="E17" s="77">
        <v>-18895.22</v>
      </c>
      <c r="F17" s="76"/>
      <c r="G17" s="76"/>
      <c r="H17" s="75">
        <v>-18895.22</v>
      </c>
      <c r="I17" s="119">
        <v>-18895.22</v>
      </c>
    </row>
    <row r="18" spans="1:9" x14ac:dyDescent="0.2">
      <c r="A18" s="18"/>
      <c r="B18" s="124" t="s">
        <v>20</v>
      </c>
      <c r="C18" s="72"/>
      <c r="D18" s="72"/>
      <c r="E18" s="71">
        <v>-18895.22</v>
      </c>
      <c r="F18" s="70"/>
      <c r="G18" s="70"/>
      <c r="H18" s="69">
        <v>-18895.22</v>
      </c>
      <c r="I18" s="120">
        <v>-18895.22</v>
      </c>
    </row>
    <row r="19" spans="1:9" x14ac:dyDescent="0.2">
      <c r="A19" s="135" t="s">
        <v>22</v>
      </c>
      <c r="B19" s="137"/>
      <c r="C19" s="136"/>
      <c r="D19" s="136"/>
      <c r="E19" s="138">
        <v>-18895.22</v>
      </c>
      <c r="F19" s="139">
        <v>1015.48</v>
      </c>
      <c r="G19" s="139">
        <v>477.84999999999997</v>
      </c>
      <c r="H19" s="140">
        <v>-17401.89</v>
      </c>
      <c r="I19" s="141">
        <v>-17401.89</v>
      </c>
    </row>
    <row r="20" spans="1:9" x14ac:dyDescent="0.2">
      <c r="A20" s="67"/>
      <c r="B20" s="121"/>
      <c r="C20" s="67"/>
      <c r="D20" s="67"/>
      <c r="E20" s="66"/>
      <c r="F20" s="65"/>
      <c r="G20" s="65"/>
      <c r="H20" s="64"/>
      <c r="I20" s="117"/>
    </row>
    <row r="21" spans="1:9" x14ac:dyDescent="0.2">
      <c r="A21" s="84" t="s">
        <v>66</v>
      </c>
      <c r="B21" s="116" t="s">
        <v>67</v>
      </c>
      <c r="C21" s="82" t="s">
        <v>68</v>
      </c>
      <c r="D21" s="67" t="s">
        <v>70</v>
      </c>
      <c r="E21" s="66">
        <v>-3459.91</v>
      </c>
      <c r="F21" s="65">
        <v>48.28</v>
      </c>
      <c r="G21" s="65">
        <v>17.649999999999999</v>
      </c>
      <c r="H21" s="64">
        <v>-3393.9799999999996</v>
      </c>
      <c r="I21" s="117">
        <v>-3393.9799999999996</v>
      </c>
    </row>
    <row r="22" spans="1:9" x14ac:dyDescent="0.2">
      <c r="A22" s="18"/>
      <c r="B22" s="118"/>
      <c r="C22" s="81"/>
      <c r="D22" s="6" t="s">
        <v>71</v>
      </c>
      <c r="E22" s="52">
        <v>-460.59</v>
      </c>
      <c r="F22" s="53">
        <v>11.19</v>
      </c>
      <c r="G22" s="53">
        <v>0.56999999999999995</v>
      </c>
      <c r="H22" s="11">
        <v>-448.83</v>
      </c>
      <c r="I22" s="122">
        <v>-448.83</v>
      </c>
    </row>
    <row r="23" spans="1:9" x14ac:dyDescent="0.2">
      <c r="A23" s="18"/>
      <c r="B23" s="118"/>
      <c r="C23" s="81"/>
      <c r="D23" s="6" t="s">
        <v>89</v>
      </c>
      <c r="E23" s="52">
        <v>-213.06</v>
      </c>
      <c r="F23" s="53">
        <v>1.42</v>
      </c>
      <c r="G23" s="53">
        <v>0.99</v>
      </c>
      <c r="H23" s="11">
        <v>-210.65</v>
      </c>
      <c r="I23" s="122">
        <v>-210.65</v>
      </c>
    </row>
    <row r="24" spans="1:9" x14ac:dyDescent="0.2">
      <c r="A24" s="18"/>
      <c r="B24" s="118"/>
      <c r="C24" s="81"/>
      <c r="D24" s="6" t="s">
        <v>72</v>
      </c>
      <c r="E24" s="52"/>
      <c r="F24" s="53">
        <v>590.01</v>
      </c>
      <c r="G24" s="53">
        <v>256.39999999999998</v>
      </c>
      <c r="H24" s="11">
        <v>846.41</v>
      </c>
      <c r="I24" s="122">
        <v>846.41</v>
      </c>
    </row>
    <row r="25" spans="1:9" x14ac:dyDescent="0.2">
      <c r="A25" s="18"/>
      <c r="B25" s="118"/>
      <c r="C25" s="79" t="s">
        <v>194</v>
      </c>
      <c r="D25" s="78"/>
      <c r="E25" s="77">
        <v>-4133.5600000000004</v>
      </c>
      <c r="F25" s="76">
        <v>650.9</v>
      </c>
      <c r="G25" s="76">
        <v>275.60999999999996</v>
      </c>
      <c r="H25" s="75">
        <v>-3207.0499999999997</v>
      </c>
      <c r="I25" s="119">
        <v>-3207.0499999999997</v>
      </c>
    </row>
    <row r="26" spans="1:9" x14ac:dyDescent="0.2">
      <c r="A26" s="18"/>
      <c r="B26" s="124" t="s">
        <v>195</v>
      </c>
      <c r="C26" s="72"/>
      <c r="D26" s="72"/>
      <c r="E26" s="71">
        <v>-4133.5600000000004</v>
      </c>
      <c r="F26" s="70">
        <v>650.9</v>
      </c>
      <c r="G26" s="70">
        <v>275.60999999999996</v>
      </c>
      <c r="H26" s="69">
        <v>-3207.0499999999997</v>
      </c>
      <c r="I26" s="120">
        <v>-3207.0499999999997</v>
      </c>
    </row>
    <row r="27" spans="1:9" x14ac:dyDescent="0.2">
      <c r="A27" s="135" t="s">
        <v>196</v>
      </c>
      <c r="B27" s="137"/>
      <c r="C27" s="136"/>
      <c r="D27" s="136"/>
      <c r="E27" s="138">
        <v>-4133.5600000000004</v>
      </c>
      <c r="F27" s="139">
        <v>650.9</v>
      </c>
      <c r="G27" s="139">
        <v>275.60999999999996</v>
      </c>
      <c r="H27" s="140">
        <v>-3207.0499999999997</v>
      </c>
      <c r="I27" s="141">
        <v>-3207.0499999999997</v>
      </c>
    </row>
    <row r="28" spans="1:9" ht="13.5" thickBot="1" x14ac:dyDescent="0.25">
      <c r="A28" s="67"/>
      <c r="B28" s="121"/>
      <c r="C28" s="67"/>
      <c r="D28" s="67"/>
      <c r="E28" s="66"/>
      <c r="F28" s="65"/>
      <c r="G28" s="65"/>
      <c r="H28" s="64"/>
      <c r="I28" s="117"/>
    </row>
    <row r="29" spans="1:9" ht="13.5" thickBot="1" x14ac:dyDescent="0.25">
      <c r="A29" s="142" t="s">
        <v>17</v>
      </c>
      <c r="B29" s="142"/>
      <c r="C29" s="143"/>
      <c r="D29" s="143"/>
      <c r="E29" s="144">
        <v>-91259.48</v>
      </c>
      <c r="F29" s="145">
        <v>1666.38</v>
      </c>
      <c r="G29" s="145">
        <v>753.45999999999992</v>
      </c>
      <c r="H29" s="146">
        <v>-88839.639999999985</v>
      </c>
      <c r="I29" s="147">
        <v>-88839.639999999985</v>
      </c>
    </row>
    <row r="34" spans="18:19" x14ac:dyDescent="0.2">
      <c r="R34" s="6"/>
      <c r="S34" s="6"/>
    </row>
    <row r="35" spans="18:19" x14ac:dyDescent="0.2">
      <c r="R35" s="6"/>
      <c r="S35" s="6"/>
    </row>
    <row r="36" spans="18:19" x14ac:dyDescent="0.2">
      <c r="R36" s="6"/>
      <c r="S36" s="6"/>
    </row>
    <row r="37" spans="18:19" x14ac:dyDescent="0.2">
      <c r="R37" s="6"/>
      <c r="S37" s="6"/>
    </row>
  </sheetData>
  <pageMargins left="0.7" right="0.7" top="0.75" bottom="0.75" header="0.3" footer="0.3"/>
  <pageSetup scale="70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3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B23" sqref="B23"/>
    </sheetView>
  </sheetViews>
  <sheetFormatPr defaultRowHeight="12.75" x14ac:dyDescent="0.2"/>
  <cols>
    <col min="1" max="1" width="15.7109375" customWidth="1"/>
    <col min="2" max="2" width="40.7109375" customWidth="1"/>
    <col min="3" max="3" width="25.7109375" customWidth="1"/>
    <col min="4" max="4" width="40.7109375" customWidth="1"/>
    <col min="5" max="6" width="8.5703125" bestFit="1" customWidth="1"/>
    <col min="7" max="7" width="9.5703125" bestFit="1" customWidth="1"/>
    <col min="8" max="8" width="8.5703125" bestFit="1" customWidth="1"/>
    <col min="9" max="10" width="9.5703125" bestFit="1" customWidth="1"/>
    <col min="11" max="11" width="8.5703125" bestFit="1" customWidth="1"/>
    <col min="12" max="15" width="9.5703125" bestFit="1" customWidth="1"/>
    <col min="16" max="17" width="11.28515625" bestFit="1" customWidth="1"/>
    <col min="18" max="18" width="12.42578125" bestFit="1" customWidth="1"/>
  </cols>
  <sheetData>
    <row r="1" spans="1:19" x14ac:dyDescent="0.2">
      <c r="A1" s="1" t="s">
        <v>322</v>
      </c>
      <c r="B1" s="1" t="s">
        <v>321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330</v>
      </c>
      <c r="B2" t="s">
        <v>329</v>
      </c>
    </row>
    <row r="3" spans="1:19" x14ac:dyDescent="0.2">
      <c r="S3" s="62"/>
    </row>
    <row r="4" spans="1:19" x14ac:dyDescent="0.2"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x14ac:dyDescent="0.2">
      <c r="A8" s="17" t="s">
        <v>9</v>
      </c>
      <c r="B8" s="19" t="s">
        <v>296</v>
      </c>
      <c r="C8" s="2" t="s">
        <v>11</v>
      </c>
      <c r="D8" s="4" t="s">
        <v>328</v>
      </c>
      <c r="E8" s="35"/>
      <c r="F8" s="36"/>
      <c r="G8" s="36"/>
      <c r="H8" s="36"/>
      <c r="I8" s="36"/>
      <c r="J8" s="36">
        <v>8430.5699999999961</v>
      </c>
      <c r="K8" s="36">
        <v>5719.6799999999994</v>
      </c>
      <c r="L8" s="36">
        <v>5928.2099999999991</v>
      </c>
      <c r="M8" s="36"/>
      <c r="N8" s="36"/>
      <c r="O8" s="36"/>
      <c r="P8" s="36"/>
      <c r="Q8" s="9">
        <v>20078.459999999995</v>
      </c>
      <c r="R8" s="29">
        <v>20078.459999999995</v>
      </c>
      <c r="S8" s="62"/>
    </row>
    <row r="9" spans="1:19" x14ac:dyDescent="0.2">
      <c r="A9" s="18"/>
      <c r="B9" s="20"/>
      <c r="C9" s="3"/>
      <c r="D9" s="6" t="s">
        <v>12</v>
      </c>
      <c r="E9" s="52">
        <v>1266.9700000000003</v>
      </c>
      <c r="F9" s="53">
        <v>3653.6599999999994</v>
      </c>
      <c r="G9" s="53">
        <v>4110.3899999999994</v>
      </c>
      <c r="H9" s="53">
        <v>4463.95</v>
      </c>
      <c r="I9" s="53">
        <v>2368.21</v>
      </c>
      <c r="J9" s="53">
        <v>-196.87</v>
      </c>
      <c r="K9" s="53">
        <v>-154.71</v>
      </c>
      <c r="L9" s="53">
        <v>-53.43</v>
      </c>
      <c r="M9" s="53"/>
      <c r="N9" s="53"/>
      <c r="O9" s="53"/>
      <c r="P9" s="53"/>
      <c r="Q9" s="11">
        <v>15458.169999999996</v>
      </c>
      <c r="R9" s="51">
        <v>15458.169999999996</v>
      </c>
    </row>
    <row r="10" spans="1:19" x14ac:dyDescent="0.2">
      <c r="A10" s="18"/>
      <c r="B10" s="20"/>
      <c r="C10" s="7" t="s">
        <v>18</v>
      </c>
      <c r="D10" s="8"/>
      <c r="E10" s="37">
        <v>1266.9700000000003</v>
      </c>
      <c r="F10" s="38">
        <v>3653.6599999999994</v>
      </c>
      <c r="G10" s="38">
        <v>4110.3899999999994</v>
      </c>
      <c r="H10" s="38">
        <v>4463.95</v>
      </c>
      <c r="I10" s="38">
        <v>2368.21</v>
      </c>
      <c r="J10" s="38">
        <v>8233.6999999999953</v>
      </c>
      <c r="K10" s="38">
        <v>5564.9699999999993</v>
      </c>
      <c r="L10" s="38">
        <v>5874.7799999999988</v>
      </c>
      <c r="M10" s="38"/>
      <c r="N10" s="38"/>
      <c r="O10" s="38"/>
      <c r="P10" s="38"/>
      <c r="Q10" s="10">
        <v>35536.62999999999</v>
      </c>
      <c r="R10" s="30">
        <v>35536.62999999999</v>
      </c>
    </row>
    <row r="11" spans="1:19" x14ac:dyDescent="0.2">
      <c r="A11" s="18"/>
      <c r="B11" s="22" t="s">
        <v>295</v>
      </c>
      <c r="C11" s="23"/>
      <c r="D11" s="23"/>
      <c r="E11" s="39">
        <v>1266.9700000000003</v>
      </c>
      <c r="F11" s="40">
        <v>3653.6599999999994</v>
      </c>
      <c r="G11" s="40">
        <v>4110.3899999999994</v>
      </c>
      <c r="H11" s="40">
        <v>4463.95</v>
      </c>
      <c r="I11" s="40">
        <v>2368.21</v>
      </c>
      <c r="J11" s="40">
        <v>8233.6999999999953</v>
      </c>
      <c r="K11" s="40">
        <v>5564.9699999999993</v>
      </c>
      <c r="L11" s="40">
        <v>5874.7799999999988</v>
      </c>
      <c r="M11" s="40"/>
      <c r="N11" s="40"/>
      <c r="O11" s="40"/>
      <c r="P11" s="40"/>
      <c r="Q11" s="24">
        <v>35536.62999999999</v>
      </c>
      <c r="R11" s="31">
        <v>35536.62999999999</v>
      </c>
    </row>
    <row r="12" spans="1:19" x14ac:dyDescent="0.2">
      <c r="A12" s="18"/>
      <c r="B12" s="19" t="s">
        <v>10</v>
      </c>
      <c r="C12" s="2" t="s">
        <v>11</v>
      </c>
      <c r="D12" s="4" t="s">
        <v>327</v>
      </c>
      <c r="E12" s="35">
        <v>5061.7799999999988</v>
      </c>
      <c r="F12" s="36">
        <v>5559.659999999998</v>
      </c>
      <c r="G12" s="36"/>
      <c r="H12" s="36"/>
      <c r="I12" s="36"/>
      <c r="J12" s="36"/>
      <c r="K12" s="36"/>
      <c r="L12" s="36"/>
      <c r="M12" s="36">
        <v>5455.9699999999993</v>
      </c>
      <c r="N12" s="36"/>
      <c r="O12" s="36"/>
      <c r="P12" s="36"/>
      <c r="Q12" s="9">
        <v>16077.409999999996</v>
      </c>
      <c r="R12" s="29">
        <v>16077.409999999996</v>
      </c>
    </row>
    <row r="13" spans="1:19" x14ac:dyDescent="0.2">
      <c r="A13" s="18"/>
      <c r="B13" s="20"/>
      <c r="C13" s="3"/>
      <c r="D13" s="6" t="s">
        <v>326</v>
      </c>
      <c r="E13" s="52"/>
      <c r="F13" s="53"/>
      <c r="G13" s="53"/>
      <c r="H13" s="53"/>
      <c r="I13" s="53">
        <v>5946.39</v>
      </c>
      <c r="J13" s="53">
        <v>5436.13</v>
      </c>
      <c r="K13" s="53"/>
      <c r="L13" s="53"/>
      <c r="M13" s="53"/>
      <c r="N13" s="53">
        <v>5082.8900000000003</v>
      </c>
      <c r="O13" s="53"/>
      <c r="P13" s="53"/>
      <c r="Q13" s="11">
        <v>16465.41</v>
      </c>
      <c r="R13" s="51">
        <v>16465.41</v>
      </c>
    </row>
    <row r="14" spans="1:19" x14ac:dyDescent="0.2">
      <c r="A14" s="18"/>
      <c r="B14" s="20"/>
      <c r="C14" s="3"/>
      <c r="D14" s="6" t="s">
        <v>12</v>
      </c>
      <c r="E14" s="52">
        <v>7591.8100000000013</v>
      </c>
      <c r="F14" s="53">
        <v>9391.6200000000026</v>
      </c>
      <c r="G14" s="53">
        <v>13166.6</v>
      </c>
      <c r="H14" s="53">
        <v>12264.980000000003</v>
      </c>
      <c r="I14" s="53">
        <v>12414.35</v>
      </c>
      <c r="J14" s="53">
        <v>15335.349999999999</v>
      </c>
      <c r="K14" s="53">
        <v>9649.15</v>
      </c>
      <c r="L14" s="53">
        <v>10317.39</v>
      </c>
      <c r="M14" s="53">
        <v>14243.98</v>
      </c>
      <c r="N14" s="53">
        <v>3087.8999999999996</v>
      </c>
      <c r="O14" s="53">
        <v>7769.65</v>
      </c>
      <c r="P14" s="53">
        <v>8946.0899999999983</v>
      </c>
      <c r="Q14" s="11">
        <v>124178.86999999998</v>
      </c>
      <c r="R14" s="51">
        <v>124178.86999999998</v>
      </c>
    </row>
    <row r="15" spans="1:19" x14ac:dyDescent="0.2">
      <c r="A15" s="18"/>
      <c r="B15" s="20"/>
      <c r="C15" s="7" t="s">
        <v>18</v>
      </c>
      <c r="D15" s="8"/>
      <c r="E15" s="37">
        <v>12653.59</v>
      </c>
      <c r="F15" s="38">
        <v>14951.28</v>
      </c>
      <c r="G15" s="38">
        <v>13166.6</v>
      </c>
      <c r="H15" s="38">
        <v>12264.980000000003</v>
      </c>
      <c r="I15" s="38">
        <v>18360.740000000002</v>
      </c>
      <c r="J15" s="38">
        <v>20771.48</v>
      </c>
      <c r="K15" s="38">
        <v>9649.15</v>
      </c>
      <c r="L15" s="38">
        <v>10317.39</v>
      </c>
      <c r="M15" s="38">
        <v>19699.949999999997</v>
      </c>
      <c r="N15" s="38">
        <v>8170.79</v>
      </c>
      <c r="O15" s="38">
        <v>7769.65</v>
      </c>
      <c r="P15" s="38">
        <v>8946.0899999999983</v>
      </c>
      <c r="Q15" s="10">
        <v>156721.68999999997</v>
      </c>
      <c r="R15" s="30">
        <v>156721.68999999997</v>
      </c>
    </row>
    <row r="16" spans="1:19" x14ac:dyDescent="0.2">
      <c r="A16" s="18"/>
      <c r="B16" s="22" t="s">
        <v>19</v>
      </c>
      <c r="C16" s="23"/>
      <c r="D16" s="23"/>
      <c r="E16" s="39">
        <v>12653.59</v>
      </c>
      <c r="F16" s="40">
        <v>14951.28</v>
      </c>
      <c r="G16" s="40">
        <v>13166.6</v>
      </c>
      <c r="H16" s="40">
        <v>12264.980000000003</v>
      </c>
      <c r="I16" s="40">
        <v>18360.740000000002</v>
      </c>
      <c r="J16" s="40">
        <v>20771.48</v>
      </c>
      <c r="K16" s="40">
        <v>9649.15</v>
      </c>
      <c r="L16" s="40">
        <v>10317.39</v>
      </c>
      <c r="M16" s="40">
        <v>19699.949999999997</v>
      </c>
      <c r="N16" s="40">
        <v>8170.79</v>
      </c>
      <c r="O16" s="40">
        <v>7769.65</v>
      </c>
      <c r="P16" s="40">
        <v>8946.0899999999983</v>
      </c>
      <c r="Q16" s="24">
        <v>156721.68999999997</v>
      </c>
      <c r="R16" s="31">
        <v>156721.68999999997</v>
      </c>
    </row>
    <row r="17" spans="1:18" x14ac:dyDescent="0.2">
      <c r="A17" s="18"/>
      <c r="B17" s="19" t="s">
        <v>93</v>
      </c>
      <c r="C17" s="2" t="s">
        <v>37</v>
      </c>
      <c r="D17" s="4" t="s">
        <v>38</v>
      </c>
      <c r="E17" s="35"/>
      <c r="F17" s="36"/>
      <c r="G17" s="36">
        <v>3.19</v>
      </c>
      <c r="H17" s="36">
        <v>9.57</v>
      </c>
      <c r="I17" s="36"/>
      <c r="J17" s="36">
        <v>22.33</v>
      </c>
      <c r="K17" s="36">
        <v>26.6</v>
      </c>
      <c r="L17" s="36"/>
      <c r="M17" s="36"/>
      <c r="N17" s="36"/>
      <c r="O17" s="36"/>
      <c r="P17" s="36"/>
      <c r="Q17" s="9">
        <v>61.69</v>
      </c>
      <c r="R17" s="29">
        <v>61.69</v>
      </c>
    </row>
    <row r="18" spans="1:18" x14ac:dyDescent="0.2">
      <c r="A18" s="18"/>
      <c r="B18" s="20"/>
      <c r="C18" s="7" t="s">
        <v>147</v>
      </c>
      <c r="D18" s="8"/>
      <c r="E18" s="37"/>
      <c r="F18" s="38"/>
      <c r="G18" s="38">
        <v>3.19</v>
      </c>
      <c r="H18" s="38">
        <v>9.57</v>
      </c>
      <c r="I18" s="38"/>
      <c r="J18" s="38">
        <v>22.33</v>
      </c>
      <c r="K18" s="38">
        <v>26.6</v>
      </c>
      <c r="L18" s="38"/>
      <c r="M18" s="38"/>
      <c r="N18" s="38"/>
      <c r="O18" s="38"/>
      <c r="P18" s="38"/>
      <c r="Q18" s="10">
        <v>61.69</v>
      </c>
      <c r="R18" s="30">
        <v>61.69</v>
      </c>
    </row>
    <row r="19" spans="1:18" x14ac:dyDescent="0.2">
      <c r="A19" s="18"/>
      <c r="B19" s="22" t="s">
        <v>152</v>
      </c>
      <c r="C19" s="23"/>
      <c r="D19" s="23"/>
      <c r="E19" s="39"/>
      <c r="F19" s="40"/>
      <c r="G19" s="40">
        <v>3.19</v>
      </c>
      <c r="H19" s="40">
        <v>9.57</v>
      </c>
      <c r="I19" s="40"/>
      <c r="J19" s="40">
        <v>22.33</v>
      </c>
      <c r="K19" s="40">
        <v>26.6</v>
      </c>
      <c r="L19" s="40"/>
      <c r="M19" s="40"/>
      <c r="N19" s="40"/>
      <c r="O19" s="40"/>
      <c r="P19" s="40"/>
      <c r="Q19" s="24">
        <v>61.69</v>
      </c>
      <c r="R19" s="31">
        <v>61.69</v>
      </c>
    </row>
    <row r="20" spans="1:18" x14ac:dyDescent="0.2">
      <c r="A20" s="18"/>
      <c r="B20" s="19" t="s">
        <v>14</v>
      </c>
      <c r="C20" s="2" t="s">
        <v>11</v>
      </c>
      <c r="D20" s="4" t="s">
        <v>12</v>
      </c>
      <c r="E20" s="35">
        <v>949.19</v>
      </c>
      <c r="F20" s="36">
        <v>1214.5200000000002</v>
      </c>
      <c r="G20" s="36">
        <v>-2034.8499999999997</v>
      </c>
      <c r="H20" s="36">
        <v>-344.79000000000008</v>
      </c>
      <c r="I20" s="36">
        <v>6918.21</v>
      </c>
      <c r="J20" s="36">
        <v>3170.39</v>
      </c>
      <c r="K20" s="36">
        <v>953.82</v>
      </c>
      <c r="L20" s="36">
        <v>2495.16</v>
      </c>
      <c r="M20" s="36">
        <v>-6416.43</v>
      </c>
      <c r="N20" s="36">
        <v>5537.02</v>
      </c>
      <c r="O20" s="36">
        <v>-1842.21</v>
      </c>
      <c r="P20" s="36">
        <v>-1000.85</v>
      </c>
      <c r="Q20" s="9">
        <v>9599.1799999999985</v>
      </c>
      <c r="R20" s="29">
        <v>9599.1799999999985</v>
      </c>
    </row>
    <row r="21" spans="1:18" x14ac:dyDescent="0.2">
      <c r="A21" s="18"/>
      <c r="B21" s="20"/>
      <c r="C21" s="3"/>
      <c r="D21" s="6" t="s">
        <v>325</v>
      </c>
      <c r="E21" s="52"/>
      <c r="F21" s="53"/>
      <c r="G21" s="53"/>
      <c r="H21" s="53"/>
      <c r="I21" s="53">
        <v>22496.32</v>
      </c>
      <c r="J21" s="53"/>
      <c r="K21" s="53"/>
      <c r="L21" s="53"/>
      <c r="M21" s="53"/>
      <c r="N21" s="53"/>
      <c r="O21" s="53"/>
      <c r="P21" s="53"/>
      <c r="Q21" s="11">
        <v>22496.32</v>
      </c>
      <c r="R21" s="51">
        <v>22496.32</v>
      </c>
    </row>
    <row r="22" spans="1:18" x14ac:dyDescent="0.2">
      <c r="A22" s="18"/>
      <c r="B22" s="20"/>
      <c r="C22" s="7" t="s">
        <v>18</v>
      </c>
      <c r="D22" s="8"/>
      <c r="E22" s="37">
        <v>949.19</v>
      </c>
      <c r="F22" s="38">
        <v>1214.5200000000002</v>
      </c>
      <c r="G22" s="38">
        <v>-2034.8499999999997</v>
      </c>
      <c r="H22" s="38">
        <v>-344.79000000000008</v>
      </c>
      <c r="I22" s="38">
        <v>29414.53</v>
      </c>
      <c r="J22" s="38">
        <v>3170.39</v>
      </c>
      <c r="K22" s="38">
        <v>953.82</v>
      </c>
      <c r="L22" s="38">
        <v>2495.16</v>
      </c>
      <c r="M22" s="38">
        <v>-6416.43</v>
      </c>
      <c r="N22" s="38">
        <v>5537.02</v>
      </c>
      <c r="O22" s="38">
        <v>-1842.21</v>
      </c>
      <c r="P22" s="38">
        <v>-1000.85</v>
      </c>
      <c r="Q22" s="10">
        <v>32095.5</v>
      </c>
      <c r="R22" s="30">
        <v>32095.5</v>
      </c>
    </row>
    <row r="23" spans="1:18" x14ac:dyDescent="0.2">
      <c r="A23" s="18"/>
      <c r="B23" s="22" t="s">
        <v>20</v>
      </c>
      <c r="C23" s="23"/>
      <c r="D23" s="23"/>
      <c r="E23" s="39">
        <v>949.19</v>
      </c>
      <c r="F23" s="40">
        <v>1214.5200000000002</v>
      </c>
      <c r="G23" s="40">
        <v>-2034.8499999999997</v>
      </c>
      <c r="H23" s="40">
        <v>-344.79000000000008</v>
      </c>
      <c r="I23" s="40">
        <v>29414.53</v>
      </c>
      <c r="J23" s="40">
        <v>3170.39</v>
      </c>
      <c r="K23" s="40">
        <v>953.82</v>
      </c>
      <c r="L23" s="40">
        <v>2495.16</v>
      </c>
      <c r="M23" s="40">
        <v>-6416.43</v>
      </c>
      <c r="N23" s="40">
        <v>5537.02</v>
      </c>
      <c r="O23" s="40">
        <v>-1842.21</v>
      </c>
      <c r="P23" s="40">
        <v>-1000.85</v>
      </c>
      <c r="Q23" s="24">
        <v>32095.5</v>
      </c>
      <c r="R23" s="31">
        <v>32095.5</v>
      </c>
    </row>
    <row r="24" spans="1:18" x14ac:dyDescent="0.2">
      <c r="A24" s="18"/>
      <c r="B24" s="19" t="s">
        <v>42</v>
      </c>
      <c r="C24" s="2" t="s">
        <v>42</v>
      </c>
      <c r="D24" s="4" t="s">
        <v>42</v>
      </c>
      <c r="E24" s="35">
        <v>23781.25</v>
      </c>
      <c r="F24" s="36">
        <v>68626.5</v>
      </c>
      <c r="G24" s="36">
        <v>220890.2</v>
      </c>
      <c r="H24" s="36">
        <v>3144.94</v>
      </c>
      <c r="I24" s="36">
        <v>485891.54</v>
      </c>
      <c r="J24" s="36">
        <v>128006.04000000001</v>
      </c>
      <c r="K24" s="36">
        <v>44522.46</v>
      </c>
      <c r="L24" s="36">
        <v>206876.86</v>
      </c>
      <c r="M24" s="36">
        <v>234228.6</v>
      </c>
      <c r="N24" s="36">
        <v>292804.49</v>
      </c>
      <c r="O24" s="36">
        <v>101604.53999999998</v>
      </c>
      <c r="P24" s="36">
        <v>1061908.6299999999</v>
      </c>
      <c r="Q24" s="9">
        <v>2872286.05</v>
      </c>
      <c r="R24" s="29">
        <v>2872286.05</v>
      </c>
    </row>
    <row r="25" spans="1:18" x14ac:dyDescent="0.2">
      <c r="A25" s="18"/>
      <c r="B25" s="20"/>
      <c r="C25" s="7" t="s">
        <v>154</v>
      </c>
      <c r="D25" s="8"/>
      <c r="E25" s="37">
        <v>23781.25</v>
      </c>
      <c r="F25" s="38">
        <v>68626.5</v>
      </c>
      <c r="G25" s="38">
        <v>220890.2</v>
      </c>
      <c r="H25" s="38">
        <v>3144.94</v>
      </c>
      <c r="I25" s="38">
        <v>485891.54</v>
      </c>
      <c r="J25" s="38">
        <v>128006.04000000001</v>
      </c>
      <c r="K25" s="38">
        <v>44522.46</v>
      </c>
      <c r="L25" s="38">
        <v>206876.86</v>
      </c>
      <c r="M25" s="38">
        <v>234228.6</v>
      </c>
      <c r="N25" s="38">
        <v>292804.49</v>
      </c>
      <c r="O25" s="38">
        <v>101604.53999999998</v>
      </c>
      <c r="P25" s="38">
        <v>1061908.6299999999</v>
      </c>
      <c r="Q25" s="10">
        <v>2872286.05</v>
      </c>
      <c r="R25" s="30">
        <v>2872286.05</v>
      </c>
    </row>
    <row r="26" spans="1:18" x14ac:dyDescent="0.2">
      <c r="A26" s="18"/>
      <c r="B26" s="22" t="s">
        <v>154</v>
      </c>
      <c r="C26" s="23"/>
      <c r="D26" s="23"/>
      <c r="E26" s="39">
        <v>23781.25</v>
      </c>
      <c r="F26" s="40">
        <v>68626.5</v>
      </c>
      <c r="G26" s="40">
        <v>220890.2</v>
      </c>
      <c r="H26" s="40">
        <v>3144.94</v>
      </c>
      <c r="I26" s="40">
        <v>485891.54</v>
      </c>
      <c r="J26" s="40">
        <v>128006.04000000001</v>
      </c>
      <c r="K26" s="40">
        <v>44522.46</v>
      </c>
      <c r="L26" s="40">
        <v>206876.86</v>
      </c>
      <c r="M26" s="40">
        <v>234228.6</v>
      </c>
      <c r="N26" s="40">
        <v>292804.49</v>
      </c>
      <c r="O26" s="40">
        <v>101604.53999999998</v>
      </c>
      <c r="P26" s="40">
        <v>1061908.6299999999</v>
      </c>
      <c r="Q26" s="24">
        <v>2872286.05</v>
      </c>
      <c r="R26" s="31">
        <v>2872286.05</v>
      </c>
    </row>
    <row r="27" spans="1:18" x14ac:dyDescent="0.2">
      <c r="A27" s="18"/>
      <c r="B27" s="19" t="s">
        <v>324</v>
      </c>
      <c r="C27" s="2" t="s">
        <v>37</v>
      </c>
      <c r="D27" s="4" t="s">
        <v>38</v>
      </c>
      <c r="E27" s="35">
        <v>4207.67</v>
      </c>
      <c r="F27" s="36"/>
      <c r="G27" s="36">
        <v>8422.5</v>
      </c>
      <c r="H27" s="36">
        <v>4211.25</v>
      </c>
      <c r="I27" s="36">
        <v>4211.25</v>
      </c>
      <c r="J27" s="36"/>
      <c r="K27" s="36">
        <v>8422.5</v>
      </c>
      <c r="L27" s="36">
        <v>4211.25</v>
      </c>
      <c r="M27" s="36">
        <v>4211.25</v>
      </c>
      <c r="N27" s="36">
        <v>4211.25</v>
      </c>
      <c r="O27" s="36">
        <v>4211.25</v>
      </c>
      <c r="P27" s="36">
        <v>4211.25</v>
      </c>
      <c r="Q27" s="9">
        <v>50531.42</v>
      </c>
      <c r="R27" s="29">
        <v>50531.42</v>
      </c>
    </row>
    <row r="28" spans="1:18" x14ac:dyDescent="0.2">
      <c r="A28" s="18"/>
      <c r="B28" s="20"/>
      <c r="C28" s="7" t="s">
        <v>147</v>
      </c>
      <c r="D28" s="8"/>
      <c r="E28" s="37">
        <v>4207.67</v>
      </c>
      <c r="F28" s="38"/>
      <c r="G28" s="38">
        <v>8422.5</v>
      </c>
      <c r="H28" s="38">
        <v>4211.25</v>
      </c>
      <c r="I28" s="38">
        <v>4211.25</v>
      </c>
      <c r="J28" s="38"/>
      <c r="K28" s="38">
        <v>8422.5</v>
      </c>
      <c r="L28" s="38">
        <v>4211.25</v>
      </c>
      <c r="M28" s="38">
        <v>4211.25</v>
      </c>
      <c r="N28" s="38">
        <v>4211.25</v>
      </c>
      <c r="O28" s="38">
        <v>4211.25</v>
      </c>
      <c r="P28" s="38">
        <v>4211.25</v>
      </c>
      <c r="Q28" s="10">
        <v>50531.42</v>
      </c>
      <c r="R28" s="30">
        <v>50531.42</v>
      </c>
    </row>
    <row r="29" spans="1:18" x14ac:dyDescent="0.2">
      <c r="A29" s="18"/>
      <c r="B29" s="22" t="s">
        <v>323</v>
      </c>
      <c r="C29" s="23"/>
      <c r="D29" s="23"/>
      <c r="E29" s="39">
        <v>4207.67</v>
      </c>
      <c r="F29" s="40"/>
      <c r="G29" s="40">
        <v>8422.5</v>
      </c>
      <c r="H29" s="40">
        <v>4211.25</v>
      </c>
      <c r="I29" s="40">
        <v>4211.25</v>
      </c>
      <c r="J29" s="40"/>
      <c r="K29" s="40">
        <v>8422.5</v>
      </c>
      <c r="L29" s="40">
        <v>4211.25</v>
      </c>
      <c r="M29" s="40">
        <v>4211.25</v>
      </c>
      <c r="N29" s="40">
        <v>4211.25</v>
      </c>
      <c r="O29" s="40">
        <v>4211.25</v>
      </c>
      <c r="P29" s="40">
        <v>4211.25</v>
      </c>
      <c r="Q29" s="24">
        <v>50531.42</v>
      </c>
      <c r="R29" s="31">
        <v>50531.42</v>
      </c>
    </row>
    <row r="30" spans="1:18" x14ac:dyDescent="0.2">
      <c r="A30" s="14" t="s">
        <v>21</v>
      </c>
      <c r="B30" s="15"/>
      <c r="C30" s="15"/>
      <c r="D30" s="15"/>
      <c r="E30" s="41">
        <v>42858.67</v>
      </c>
      <c r="F30" s="42">
        <v>88445.96</v>
      </c>
      <c r="G30" s="42">
        <v>244558.03</v>
      </c>
      <c r="H30" s="42">
        <v>23749.9</v>
      </c>
      <c r="I30" s="42">
        <v>540246.27</v>
      </c>
      <c r="J30" s="42">
        <v>160203.94</v>
      </c>
      <c r="K30" s="42">
        <v>69139.5</v>
      </c>
      <c r="L30" s="42">
        <v>229775.43999999997</v>
      </c>
      <c r="M30" s="42">
        <v>251723.37</v>
      </c>
      <c r="N30" s="42">
        <v>310723.55</v>
      </c>
      <c r="O30" s="42">
        <v>111743.22999999998</v>
      </c>
      <c r="P30" s="42">
        <v>1074065.1199999999</v>
      </c>
      <c r="Q30" s="21">
        <v>3147232.9799999995</v>
      </c>
      <c r="R30" s="32">
        <v>3147232.9799999995</v>
      </c>
    </row>
    <row r="31" spans="1:18" x14ac:dyDescent="0.2">
      <c r="A31" s="4"/>
      <c r="B31" s="4"/>
      <c r="C31" s="4"/>
      <c r="D31" s="4"/>
      <c r="E31" s="35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9"/>
      <c r="R31" s="29"/>
    </row>
    <row r="32" spans="1:18" x14ac:dyDescent="0.2">
      <c r="A32" s="17" t="s">
        <v>45</v>
      </c>
      <c r="B32" s="19" t="s">
        <v>100</v>
      </c>
      <c r="C32" s="2" t="s">
        <v>49</v>
      </c>
      <c r="D32" s="4" t="s">
        <v>53</v>
      </c>
      <c r="E32" s="35"/>
      <c r="F32" s="36"/>
      <c r="G32" s="36"/>
      <c r="H32" s="36"/>
      <c r="I32" s="36"/>
      <c r="J32" s="36">
        <v>1807</v>
      </c>
      <c r="K32" s="36"/>
      <c r="L32" s="36"/>
      <c r="M32" s="36"/>
      <c r="N32" s="36"/>
      <c r="O32" s="36"/>
      <c r="P32" s="36"/>
      <c r="Q32" s="9">
        <v>1807</v>
      </c>
      <c r="R32" s="29">
        <v>1807</v>
      </c>
    </row>
    <row r="33" spans="1:18" x14ac:dyDescent="0.2">
      <c r="A33" s="18"/>
      <c r="B33" s="20"/>
      <c r="C33" s="7" t="s">
        <v>159</v>
      </c>
      <c r="D33" s="8"/>
      <c r="E33" s="37"/>
      <c r="F33" s="38"/>
      <c r="G33" s="38"/>
      <c r="H33" s="38"/>
      <c r="I33" s="38"/>
      <c r="J33" s="38">
        <v>1807</v>
      </c>
      <c r="K33" s="38"/>
      <c r="L33" s="38"/>
      <c r="M33" s="38"/>
      <c r="N33" s="38"/>
      <c r="O33" s="38"/>
      <c r="P33" s="38"/>
      <c r="Q33" s="10">
        <v>1807</v>
      </c>
      <c r="R33" s="30">
        <v>1807</v>
      </c>
    </row>
    <row r="34" spans="1:18" x14ac:dyDescent="0.2">
      <c r="A34" s="18"/>
      <c r="B34" s="22" t="s">
        <v>160</v>
      </c>
      <c r="C34" s="23"/>
      <c r="D34" s="23"/>
      <c r="E34" s="39"/>
      <c r="F34" s="40"/>
      <c r="G34" s="40"/>
      <c r="H34" s="40"/>
      <c r="I34" s="40"/>
      <c r="J34" s="40">
        <v>1807</v>
      </c>
      <c r="K34" s="40"/>
      <c r="L34" s="40"/>
      <c r="M34" s="40"/>
      <c r="N34" s="40"/>
      <c r="O34" s="40"/>
      <c r="P34" s="40"/>
      <c r="Q34" s="24">
        <v>1807</v>
      </c>
      <c r="R34" s="31">
        <v>1807</v>
      </c>
    </row>
    <row r="35" spans="1:18" x14ac:dyDescent="0.2">
      <c r="A35" s="18"/>
      <c r="B35" s="19" t="s">
        <v>14</v>
      </c>
      <c r="C35" s="2" t="s">
        <v>11</v>
      </c>
      <c r="D35" s="4" t="s">
        <v>12</v>
      </c>
      <c r="E35" s="35"/>
      <c r="F35" s="36"/>
      <c r="G35" s="36"/>
      <c r="H35" s="36">
        <v>31.48</v>
      </c>
      <c r="I35" s="36">
        <v>15.25</v>
      </c>
      <c r="J35" s="36">
        <v>181.5</v>
      </c>
      <c r="K35" s="36"/>
      <c r="L35" s="36"/>
      <c r="M35" s="36"/>
      <c r="N35" s="36"/>
      <c r="O35" s="36"/>
      <c r="P35" s="36"/>
      <c r="Q35" s="9">
        <v>228.23000000000002</v>
      </c>
      <c r="R35" s="29">
        <v>228.23000000000002</v>
      </c>
    </row>
    <row r="36" spans="1:18" x14ac:dyDescent="0.2">
      <c r="A36" s="18"/>
      <c r="B36" s="20"/>
      <c r="C36" s="7" t="s">
        <v>18</v>
      </c>
      <c r="D36" s="8"/>
      <c r="E36" s="37"/>
      <c r="F36" s="38"/>
      <c r="G36" s="38"/>
      <c r="H36" s="38">
        <v>31.48</v>
      </c>
      <c r="I36" s="38">
        <v>15.25</v>
      </c>
      <c r="J36" s="38">
        <v>181.5</v>
      </c>
      <c r="K36" s="38"/>
      <c r="L36" s="38"/>
      <c r="M36" s="38"/>
      <c r="N36" s="38"/>
      <c r="O36" s="38"/>
      <c r="P36" s="38"/>
      <c r="Q36" s="10">
        <v>228.23000000000002</v>
      </c>
      <c r="R36" s="30">
        <v>228.23000000000002</v>
      </c>
    </row>
    <row r="37" spans="1:18" x14ac:dyDescent="0.2">
      <c r="A37" s="18"/>
      <c r="B37" s="22" t="s">
        <v>20</v>
      </c>
      <c r="C37" s="23"/>
      <c r="D37" s="23"/>
      <c r="E37" s="39"/>
      <c r="F37" s="40"/>
      <c r="G37" s="40"/>
      <c r="H37" s="40">
        <v>31.48</v>
      </c>
      <c r="I37" s="40">
        <v>15.25</v>
      </c>
      <c r="J37" s="40">
        <v>181.5</v>
      </c>
      <c r="K37" s="40"/>
      <c r="L37" s="40"/>
      <c r="M37" s="40"/>
      <c r="N37" s="40"/>
      <c r="O37" s="40"/>
      <c r="P37" s="40"/>
      <c r="Q37" s="24">
        <v>228.23000000000002</v>
      </c>
      <c r="R37" s="31">
        <v>228.23000000000002</v>
      </c>
    </row>
    <row r="38" spans="1:18" x14ac:dyDescent="0.2">
      <c r="A38" s="18"/>
      <c r="B38" s="19" t="s">
        <v>35</v>
      </c>
      <c r="C38" s="2" t="s">
        <v>47</v>
      </c>
      <c r="D38" s="4" t="s">
        <v>35</v>
      </c>
      <c r="E38" s="35"/>
      <c r="F38" s="36"/>
      <c r="G38" s="36"/>
      <c r="H38" s="36"/>
      <c r="I38" s="36"/>
      <c r="J38" s="36">
        <v>162.22999999999999</v>
      </c>
      <c r="K38" s="36"/>
      <c r="L38" s="36"/>
      <c r="M38" s="36"/>
      <c r="N38" s="36"/>
      <c r="O38" s="36"/>
      <c r="P38" s="36"/>
      <c r="Q38" s="9">
        <v>162.22999999999999</v>
      </c>
      <c r="R38" s="29">
        <v>162.22999999999999</v>
      </c>
    </row>
    <row r="39" spans="1:18" x14ac:dyDescent="0.2">
      <c r="A39" s="18"/>
      <c r="B39" s="20"/>
      <c r="C39" s="7" t="s">
        <v>166</v>
      </c>
      <c r="D39" s="8"/>
      <c r="E39" s="37"/>
      <c r="F39" s="38"/>
      <c r="G39" s="38"/>
      <c r="H39" s="38"/>
      <c r="I39" s="38"/>
      <c r="J39" s="38">
        <v>162.22999999999999</v>
      </c>
      <c r="K39" s="38"/>
      <c r="L39" s="38"/>
      <c r="M39" s="38"/>
      <c r="N39" s="38"/>
      <c r="O39" s="38"/>
      <c r="P39" s="38"/>
      <c r="Q39" s="10">
        <v>162.22999999999999</v>
      </c>
      <c r="R39" s="30">
        <v>162.22999999999999</v>
      </c>
    </row>
    <row r="40" spans="1:18" x14ac:dyDescent="0.2">
      <c r="A40" s="18"/>
      <c r="B40" s="22" t="s">
        <v>145</v>
      </c>
      <c r="C40" s="23"/>
      <c r="D40" s="23"/>
      <c r="E40" s="39"/>
      <c r="F40" s="40"/>
      <c r="G40" s="40"/>
      <c r="H40" s="40"/>
      <c r="I40" s="40"/>
      <c r="J40" s="40">
        <v>162.22999999999999</v>
      </c>
      <c r="K40" s="40"/>
      <c r="L40" s="40"/>
      <c r="M40" s="40"/>
      <c r="N40" s="40"/>
      <c r="O40" s="40"/>
      <c r="P40" s="40"/>
      <c r="Q40" s="24">
        <v>162.22999999999999</v>
      </c>
      <c r="R40" s="31">
        <v>162.22999999999999</v>
      </c>
    </row>
    <row r="41" spans="1:18" x14ac:dyDescent="0.2">
      <c r="A41" s="18"/>
      <c r="B41" s="19" t="s">
        <v>111</v>
      </c>
      <c r="C41" s="2" t="s">
        <v>49</v>
      </c>
      <c r="D41" s="4" t="s">
        <v>53</v>
      </c>
      <c r="E41" s="35"/>
      <c r="F41" s="36"/>
      <c r="G41" s="36"/>
      <c r="H41" s="36">
        <v>459.2</v>
      </c>
      <c r="I41" s="36">
        <v>156.53</v>
      </c>
      <c r="J41" s="36"/>
      <c r="K41" s="36"/>
      <c r="L41" s="36"/>
      <c r="M41" s="36"/>
      <c r="N41" s="36"/>
      <c r="O41" s="36"/>
      <c r="P41" s="36"/>
      <c r="Q41" s="9">
        <v>615.73</v>
      </c>
      <c r="R41" s="29">
        <v>615.73</v>
      </c>
    </row>
    <row r="42" spans="1:18" x14ac:dyDescent="0.2">
      <c r="A42" s="18"/>
      <c r="B42" s="20"/>
      <c r="C42" s="7" t="s">
        <v>159</v>
      </c>
      <c r="D42" s="8"/>
      <c r="E42" s="37"/>
      <c r="F42" s="38"/>
      <c r="G42" s="38"/>
      <c r="H42" s="38">
        <v>459.2</v>
      </c>
      <c r="I42" s="38">
        <v>156.53</v>
      </c>
      <c r="J42" s="38"/>
      <c r="K42" s="38"/>
      <c r="L42" s="38"/>
      <c r="M42" s="38"/>
      <c r="N42" s="38"/>
      <c r="O42" s="38"/>
      <c r="P42" s="38"/>
      <c r="Q42" s="10">
        <v>615.73</v>
      </c>
      <c r="R42" s="30">
        <v>615.73</v>
      </c>
    </row>
    <row r="43" spans="1:18" x14ac:dyDescent="0.2">
      <c r="A43" s="18"/>
      <c r="B43" s="22" t="s">
        <v>170</v>
      </c>
      <c r="C43" s="23"/>
      <c r="D43" s="23"/>
      <c r="E43" s="39"/>
      <c r="F43" s="40"/>
      <c r="G43" s="40"/>
      <c r="H43" s="40">
        <v>459.2</v>
      </c>
      <c r="I43" s="40">
        <v>156.53</v>
      </c>
      <c r="J43" s="40"/>
      <c r="K43" s="40"/>
      <c r="L43" s="40"/>
      <c r="M43" s="40"/>
      <c r="N43" s="40"/>
      <c r="O43" s="40"/>
      <c r="P43" s="40"/>
      <c r="Q43" s="24">
        <v>615.73</v>
      </c>
      <c r="R43" s="31">
        <v>615.73</v>
      </c>
    </row>
    <row r="44" spans="1:18" x14ac:dyDescent="0.2">
      <c r="A44" s="14" t="s">
        <v>180</v>
      </c>
      <c r="B44" s="15"/>
      <c r="C44" s="15"/>
      <c r="D44" s="15"/>
      <c r="E44" s="41"/>
      <c r="F44" s="42"/>
      <c r="G44" s="42"/>
      <c r="H44" s="42">
        <v>490.68</v>
      </c>
      <c r="I44" s="42">
        <v>171.78</v>
      </c>
      <c r="J44" s="42">
        <v>2150.73</v>
      </c>
      <c r="K44" s="42"/>
      <c r="L44" s="42"/>
      <c r="M44" s="42"/>
      <c r="N44" s="42"/>
      <c r="O44" s="42"/>
      <c r="P44" s="42"/>
      <c r="Q44" s="21">
        <v>2813.19</v>
      </c>
      <c r="R44" s="32">
        <v>2813.19</v>
      </c>
    </row>
    <row r="45" spans="1:18" x14ac:dyDescent="0.2">
      <c r="A45" s="4"/>
      <c r="B45" s="4"/>
      <c r="C45" s="4"/>
      <c r="D45" s="4"/>
      <c r="E45" s="35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9"/>
      <c r="R45" s="29"/>
    </row>
    <row r="46" spans="1:18" x14ac:dyDescent="0.2">
      <c r="A46" s="17" t="s">
        <v>15</v>
      </c>
      <c r="B46" s="19" t="s">
        <v>56</v>
      </c>
      <c r="C46" s="2" t="s">
        <v>57</v>
      </c>
      <c r="D46" s="4" t="s">
        <v>58</v>
      </c>
      <c r="E46" s="35">
        <v>184.73</v>
      </c>
      <c r="F46" s="36">
        <v>136.6</v>
      </c>
      <c r="G46" s="36">
        <v>1811.34</v>
      </c>
      <c r="H46" s="36">
        <v>40.79</v>
      </c>
      <c r="I46" s="36">
        <v>3109.61</v>
      </c>
      <c r="J46" s="36">
        <v>817.86</v>
      </c>
      <c r="K46" s="36">
        <v>344.33</v>
      </c>
      <c r="L46" s="36">
        <v>1356.09</v>
      </c>
      <c r="M46" s="36">
        <v>1277.3599999999999</v>
      </c>
      <c r="N46" s="36">
        <v>338.93</v>
      </c>
      <c r="O46" s="36">
        <v>3011.19</v>
      </c>
      <c r="P46" s="36">
        <v>2199.4299999999998</v>
      </c>
      <c r="Q46" s="9">
        <v>14628.26</v>
      </c>
      <c r="R46" s="29">
        <v>14628.26</v>
      </c>
    </row>
    <row r="47" spans="1:18" x14ac:dyDescent="0.2">
      <c r="A47" s="18"/>
      <c r="B47" s="20"/>
      <c r="C47" s="7" t="s">
        <v>192</v>
      </c>
      <c r="D47" s="8"/>
      <c r="E47" s="37">
        <v>184.73</v>
      </c>
      <c r="F47" s="38">
        <v>136.6</v>
      </c>
      <c r="G47" s="38">
        <v>1811.34</v>
      </c>
      <c r="H47" s="38">
        <v>40.79</v>
      </c>
      <c r="I47" s="38">
        <v>3109.61</v>
      </c>
      <c r="J47" s="38">
        <v>817.86</v>
      </c>
      <c r="K47" s="38">
        <v>344.33</v>
      </c>
      <c r="L47" s="38">
        <v>1356.09</v>
      </c>
      <c r="M47" s="38">
        <v>1277.3599999999999</v>
      </c>
      <c r="N47" s="38">
        <v>338.93</v>
      </c>
      <c r="O47" s="38">
        <v>3011.19</v>
      </c>
      <c r="P47" s="38">
        <v>2199.4299999999998</v>
      </c>
      <c r="Q47" s="10">
        <v>14628.26</v>
      </c>
      <c r="R47" s="30">
        <v>14628.26</v>
      </c>
    </row>
    <row r="48" spans="1:18" x14ac:dyDescent="0.2">
      <c r="A48" s="18"/>
      <c r="B48" s="20"/>
      <c r="C48" s="2" t="s">
        <v>11</v>
      </c>
      <c r="D48" s="4" t="s">
        <v>12</v>
      </c>
      <c r="E48" s="35"/>
      <c r="F48" s="36"/>
      <c r="G48" s="36"/>
      <c r="H48" s="36">
        <v>41.82</v>
      </c>
      <c r="I48" s="36">
        <v>12.22</v>
      </c>
      <c r="J48" s="36">
        <v>102.97</v>
      </c>
      <c r="K48" s="36"/>
      <c r="L48" s="36"/>
      <c r="M48" s="36"/>
      <c r="N48" s="36"/>
      <c r="O48" s="36"/>
      <c r="P48" s="36"/>
      <c r="Q48" s="9">
        <v>157.01</v>
      </c>
      <c r="R48" s="29">
        <v>157.01</v>
      </c>
    </row>
    <row r="49" spans="1:18" x14ac:dyDescent="0.2">
      <c r="A49" s="18"/>
      <c r="B49" s="20"/>
      <c r="C49" s="7" t="s">
        <v>18</v>
      </c>
      <c r="D49" s="8"/>
      <c r="E49" s="37"/>
      <c r="F49" s="38"/>
      <c r="G49" s="38"/>
      <c r="H49" s="38">
        <v>41.82</v>
      </c>
      <c r="I49" s="38">
        <v>12.22</v>
      </c>
      <c r="J49" s="38">
        <v>102.97</v>
      </c>
      <c r="K49" s="38"/>
      <c r="L49" s="38"/>
      <c r="M49" s="38"/>
      <c r="N49" s="38"/>
      <c r="O49" s="38"/>
      <c r="P49" s="38"/>
      <c r="Q49" s="10">
        <v>157.01</v>
      </c>
      <c r="R49" s="30">
        <v>157.01</v>
      </c>
    </row>
    <row r="50" spans="1:18" x14ac:dyDescent="0.2">
      <c r="A50" s="18"/>
      <c r="B50" s="22" t="s">
        <v>193</v>
      </c>
      <c r="C50" s="23"/>
      <c r="D50" s="23"/>
      <c r="E50" s="39">
        <v>184.73</v>
      </c>
      <c r="F50" s="40">
        <v>136.6</v>
      </c>
      <c r="G50" s="40">
        <v>1811.34</v>
      </c>
      <c r="H50" s="40">
        <v>82.61</v>
      </c>
      <c r="I50" s="40">
        <v>3121.83</v>
      </c>
      <c r="J50" s="40">
        <v>920.83</v>
      </c>
      <c r="K50" s="40">
        <v>344.33</v>
      </c>
      <c r="L50" s="40">
        <v>1356.09</v>
      </c>
      <c r="M50" s="40">
        <v>1277.3599999999999</v>
      </c>
      <c r="N50" s="40">
        <v>338.93</v>
      </c>
      <c r="O50" s="40">
        <v>3011.19</v>
      </c>
      <c r="P50" s="40">
        <v>2199.4299999999998</v>
      </c>
      <c r="Q50" s="24">
        <v>14785.27</v>
      </c>
      <c r="R50" s="31">
        <v>14785.27</v>
      </c>
    </row>
    <row r="51" spans="1:18" x14ac:dyDescent="0.2">
      <c r="A51" s="18"/>
      <c r="B51" s="19" t="s">
        <v>14</v>
      </c>
      <c r="C51" s="2" t="s">
        <v>11</v>
      </c>
      <c r="D51" s="4" t="s">
        <v>64</v>
      </c>
      <c r="E51" s="35"/>
      <c r="F51" s="36"/>
      <c r="G51" s="36">
        <v>10864.86</v>
      </c>
      <c r="H51" s="36"/>
      <c r="I51" s="36">
        <v>17737.04</v>
      </c>
      <c r="J51" s="36">
        <v>5534.18</v>
      </c>
      <c r="K51" s="36"/>
      <c r="L51" s="36">
        <v>8237.4</v>
      </c>
      <c r="M51" s="36">
        <v>6019.62</v>
      </c>
      <c r="N51" s="36"/>
      <c r="O51" s="36"/>
      <c r="P51" s="36">
        <v>7184.92</v>
      </c>
      <c r="Q51" s="9">
        <v>55578.020000000004</v>
      </c>
      <c r="R51" s="29">
        <v>55578.020000000004</v>
      </c>
    </row>
    <row r="52" spans="1:18" x14ac:dyDescent="0.2">
      <c r="A52" s="18"/>
      <c r="B52" s="20"/>
      <c r="C52" s="3"/>
      <c r="D52" s="6" t="s">
        <v>12</v>
      </c>
      <c r="E52" s="52">
        <v>5843.01</v>
      </c>
      <c r="F52" s="53">
        <v>7242.71</v>
      </c>
      <c r="G52" s="53">
        <v>4426.74</v>
      </c>
      <c r="H52" s="53">
        <v>5864.63</v>
      </c>
      <c r="I52" s="53">
        <v>9308.869999999999</v>
      </c>
      <c r="J52" s="53">
        <v>2566.75</v>
      </c>
      <c r="K52" s="53">
        <v>7572.11</v>
      </c>
      <c r="L52" s="53">
        <v>5755.38</v>
      </c>
      <c r="M52" s="53">
        <v>3638.24</v>
      </c>
      <c r="N52" s="53">
        <v>6149.62</v>
      </c>
      <c r="O52" s="53">
        <v>4356.96</v>
      </c>
      <c r="P52" s="53">
        <v>3056.18</v>
      </c>
      <c r="Q52" s="11">
        <v>65781.2</v>
      </c>
      <c r="R52" s="51">
        <v>65781.2</v>
      </c>
    </row>
    <row r="53" spans="1:18" x14ac:dyDescent="0.2">
      <c r="A53" s="18"/>
      <c r="B53" s="20"/>
      <c r="C53" s="3"/>
      <c r="D53" s="6" t="s">
        <v>65</v>
      </c>
      <c r="E53" s="52"/>
      <c r="F53" s="53"/>
      <c r="G53" s="53"/>
      <c r="H53" s="53"/>
      <c r="I53" s="53"/>
      <c r="J53" s="53">
        <v>5178.67</v>
      </c>
      <c r="K53" s="53"/>
      <c r="L53" s="53"/>
      <c r="M53" s="53"/>
      <c r="N53" s="53"/>
      <c r="O53" s="53"/>
      <c r="P53" s="53"/>
      <c r="Q53" s="11">
        <v>5178.67</v>
      </c>
      <c r="R53" s="51">
        <v>5178.67</v>
      </c>
    </row>
    <row r="54" spans="1:18" x14ac:dyDescent="0.2">
      <c r="A54" s="18"/>
      <c r="B54" s="20"/>
      <c r="C54" s="7" t="s">
        <v>18</v>
      </c>
      <c r="D54" s="8"/>
      <c r="E54" s="37">
        <v>5843.01</v>
      </c>
      <c r="F54" s="38">
        <v>7242.71</v>
      </c>
      <c r="G54" s="38">
        <v>15291.6</v>
      </c>
      <c r="H54" s="38">
        <v>5864.63</v>
      </c>
      <c r="I54" s="38">
        <v>27045.91</v>
      </c>
      <c r="J54" s="38">
        <v>13279.6</v>
      </c>
      <c r="K54" s="38">
        <v>7572.11</v>
      </c>
      <c r="L54" s="38">
        <v>13992.779999999999</v>
      </c>
      <c r="M54" s="38">
        <v>9657.86</v>
      </c>
      <c r="N54" s="38">
        <v>6149.62</v>
      </c>
      <c r="O54" s="38">
        <v>4356.96</v>
      </c>
      <c r="P54" s="38">
        <v>10241.1</v>
      </c>
      <c r="Q54" s="10">
        <v>126537.89</v>
      </c>
      <c r="R54" s="30">
        <v>126537.89</v>
      </c>
    </row>
    <row r="55" spans="1:18" x14ac:dyDescent="0.2">
      <c r="A55" s="18"/>
      <c r="B55" s="22" t="s">
        <v>20</v>
      </c>
      <c r="C55" s="23"/>
      <c r="D55" s="23"/>
      <c r="E55" s="39">
        <v>5843.01</v>
      </c>
      <c r="F55" s="40">
        <v>7242.71</v>
      </c>
      <c r="G55" s="40">
        <v>15291.6</v>
      </c>
      <c r="H55" s="40">
        <v>5864.63</v>
      </c>
      <c r="I55" s="40">
        <v>27045.91</v>
      </c>
      <c r="J55" s="40">
        <v>13279.6</v>
      </c>
      <c r="K55" s="40">
        <v>7572.11</v>
      </c>
      <c r="L55" s="40">
        <v>13992.779999999999</v>
      </c>
      <c r="M55" s="40">
        <v>9657.86</v>
      </c>
      <c r="N55" s="40">
        <v>6149.62</v>
      </c>
      <c r="O55" s="40">
        <v>4356.96</v>
      </c>
      <c r="P55" s="40">
        <v>10241.1</v>
      </c>
      <c r="Q55" s="24">
        <v>126537.89</v>
      </c>
      <c r="R55" s="31">
        <v>126537.89</v>
      </c>
    </row>
    <row r="56" spans="1:18" x14ac:dyDescent="0.2">
      <c r="A56" s="14" t="s">
        <v>22</v>
      </c>
      <c r="B56" s="15"/>
      <c r="C56" s="15"/>
      <c r="D56" s="15"/>
      <c r="E56" s="41">
        <v>6027.74</v>
      </c>
      <c r="F56" s="42">
        <v>7379.31</v>
      </c>
      <c r="G56" s="42">
        <v>17102.940000000002</v>
      </c>
      <c r="H56" s="42">
        <v>5947.24</v>
      </c>
      <c r="I56" s="42">
        <v>30167.74</v>
      </c>
      <c r="J56" s="42">
        <v>14200.43</v>
      </c>
      <c r="K56" s="42">
        <v>7916.44</v>
      </c>
      <c r="L56" s="42">
        <v>15348.869999999999</v>
      </c>
      <c r="M56" s="42">
        <v>10935.22</v>
      </c>
      <c r="N56" s="42">
        <v>6488.55</v>
      </c>
      <c r="O56" s="42">
        <v>7368.15</v>
      </c>
      <c r="P56" s="42">
        <v>12440.53</v>
      </c>
      <c r="Q56" s="21">
        <v>141323.16</v>
      </c>
      <c r="R56" s="32">
        <v>141323.16</v>
      </c>
    </row>
    <row r="57" spans="1:18" x14ac:dyDescent="0.2">
      <c r="A57" s="4"/>
      <c r="B57" s="4"/>
      <c r="C57" s="4"/>
      <c r="D57" s="4"/>
      <c r="E57" s="35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9"/>
      <c r="R57" s="29"/>
    </row>
    <row r="58" spans="1:18" x14ac:dyDescent="0.2">
      <c r="A58" s="17" t="s">
        <v>66</v>
      </c>
      <c r="B58" s="19" t="s">
        <v>67</v>
      </c>
      <c r="C58" s="2" t="s">
        <v>68</v>
      </c>
      <c r="D58" s="4" t="s">
        <v>92</v>
      </c>
      <c r="E58" s="35"/>
      <c r="F58" s="36"/>
      <c r="G58" s="36"/>
      <c r="H58" s="36">
        <v>3935.06</v>
      </c>
      <c r="I58" s="36"/>
      <c r="J58" s="36"/>
      <c r="K58" s="36"/>
      <c r="L58" s="36"/>
      <c r="M58" s="36"/>
      <c r="N58" s="36"/>
      <c r="O58" s="36"/>
      <c r="P58" s="36">
        <v>22237.35</v>
      </c>
      <c r="Q58" s="9">
        <v>26172.41</v>
      </c>
      <c r="R58" s="29">
        <v>26172.41</v>
      </c>
    </row>
    <row r="59" spans="1:18" x14ac:dyDescent="0.2">
      <c r="A59" s="18"/>
      <c r="B59" s="20"/>
      <c r="C59" s="7" t="s">
        <v>194</v>
      </c>
      <c r="D59" s="8"/>
      <c r="E59" s="37"/>
      <c r="F59" s="38"/>
      <c r="G59" s="38"/>
      <c r="H59" s="38">
        <v>3935.06</v>
      </c>
      <c r="I59" s="38"/>
      <c r="J59" s="38"/>
      <c r="K59" s="38"/>
      <c r="L59" s="38"/>
      <c r="M59" s="38"/>
      <c r="N59" s="38"/>
      <c r="O59" s="38"/>
      <c r="P59" s="38">
        <v>22237.35</v>
      </c>
      <c r="Q59" s="10">
        <v>26172.41</v>
      </c>
      <c r="R59" s="30">
        <v>26172.41</v>
      </c>
    </row>
    <row r="60" spans="1:18" x14ac:dyDescent="0.2">
      <c r="A60" s="18"/>
      <c r="B60" s="22" t="s">
        <v>195</v>
      </c>
      <c r="C60" s="23"/>
      <c r="D60" s="23"/>
      <c r="E60" s="39"/>
      <c r="F60" s="40"/>
      <c r="G60" s="40"/>
      <c r="H60" s="40">
        <v>3935.06</v>
      </c>
      <c r="I60" s="40"/>
      <c r="J60" s="40"/>
      <c r="K60" s="40"/>
      <c r="L60" s="40"/>
      <c r="M60" s="40"/>
      <c r="N60" s="40"/>
      <c r="O60" s="40"/>
      <c r="P60" s="40">
        <v>22237.35</v>
      </c>
      <c r="Q60" s="24">
        <v>26172.41</v>
      </c>
      <c r="R60" s="31">
        <v>26172.41</v>
      </c>
    </row>
    <row r="61" spans="1:18" x14ac:dyDescent="0.2">
      <c r="A61" s="14" t="s">
        <v>196</v>
      </c>
      <c r="B61" s="15"/>
      <c r="C61" s="15"/>
      <c r="D61" s="15"/>
      <c r="E61" s="41"/>
      <c r="F61" s="42"/>
      <c r="G61" s="42"/>
      <c r="H61" s="42">
        <v>3935.06</v>
      </c>
      <c r="I61" s="42"/>
      <c r="J61" s="42"/>
      <c r="K61" s="42"/>
      <c r="L61" s="42"/>
      <c r="M61" s="42"/>
      <c r="N61" s="42"/>
      <c r="O61" s="42"/>
      <c r="P61" s="42">
        <v>22237.35</v>
      </c>
      <c r="Q61" s="21">
        <v>26172.41</v>
      </c>
      <c r="R61" s="32">
        <v>26172.41</v>
      </c>
    </row>
    <row r="62" spans="1:18" ht="13.5" thickBot="1" x14ac:dyDescent="0.25">
      <c r="A62" s="4"/>
      <c r="B62" s="4"/>
      <c r="C62" s="4"/>
      <c r="D62" s="4"/>
      <c r="E62" s="35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9"/>
      <c r="R62" s="29"/>
    </row>
    <row r="63" spans="1:18" ht="13.5" thickBot="1" x14ac:dyDescent="0.25">
      <c r="A63" s="25" t="s">
        <v>17</v>
      </c>
      <c r="B63" s="26"/>
      <c r="C63" s="26"/>
      <c r="D63" s="26"/>
      <c r="E63" s="43">
        <v>48886.41</v>
      </c>
      <c r="F63" s="44">
        <v>95825.270000000019</v>
      </c>
      <c r="G63" s="44">
        <v>261660.96999999997</v>
      </c>
      <c r="H63" s="44">
        <v>34122.880000000005</v>
      </c>
      <c r="I63" s="44">
        <v>570585.79</v>
      </c>
      <c r="J63" s="44">
        <v>176555.1</v>
      </c>
      <c r="K63" s="44">
        <v>77055.94</v>
      </c>
      <c r="L63" s="44">
        <v>245124.30999999997</v>
      </c>
      <c r="M63" s="44">
        <v>262658.58999999997</v>
      </c>
      <c r="N63" s="44">
        <v>317212.09999999998</v>
      </c>
      <c r="O63" s="44">
        <v>119111.37999999999</v>
      </c>
      <c r="P63" s="44">
        <v>1108742.9999999998</v>
      </c>
      <c r="Q63" s="27">
        <v>3317541.7399999993</v>
      </c>
      <c r="R63" s="33">
        <v>3317541.7399999993</v>
      </c>
    </row>
  </sheetData>
  <pageMargins left="0.7" right="0.7" top="0.75" bottom="0.75" header="0.3" footer="0.3"/>
  <pageSetup scale="4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3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B32" sqref="B32"/>
    </sheetView>
  </sheetViews>
  <sheetFormatPr defaultRowHeight="12.75" x14ac:dyDescent="0.2"/>
  <cols>
    <col min="1" max="1" width="16.85546875" customWidth="1"/>
    <col min="2" max="2" width="40.7109375" customWidth="1"/>
    <col min="3" max="3" width="25.7109375" customWidth="1"/>
    <col min="4" max="4" width="40.7109375" customWidth="1"/>
    <col min="5" max="5" width="9.5703125" bestFit="1" customWidth="1"/>
    <col min="6" max="6" width="7.42578125" bestFit="1" customWidth="1"/>
    <col min="7" max="7" width="8.5703125" bestFit="1" customWidth="1"/>
    <col min="8" max="8" width="9.5703125" bestFit="1" customWidth="1"/>
    <col min="9" max="9" width="8.5703125" bestFit="1" customWidth="1"/>
    <col min="10" max="12" width="5.85546875" bestFit="1" customWidth="1"/>
    <col min="13" max="13" width="5.5703125" bestFit="1" customWidth="1"/>
    <col min="14" max="15" width="7.42578125" bestFit="1" customWidth="1"/>
    <col min="16" max="16" width="9.5703125" bestFit="1" customWidth="1"/>
    <col min="17" max="17" width="11.28515625" bestFit="1" customWidth="1"/>
    <col min="18" max="18" width="12.42578125" bestFit="1" customWidth="1"/>
  </cols>
  <sheetData>
    <row r="1" spans="1:19" x14ac:dyDescent="0.2">
      <c r="A1" s="1" t="s">
        <v>322</v>
      </c>
      <c r="B1" s="1" t="s">
        <v>321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320</v>
      </c>
      <c r="B2" t="s">
        <v>319</v>
      </c>
    </row>
    <row r="3" spans="1:19" x14ac:dyDescent="0.2">
      <c r="S3" s="62"/>
    </row>
    <row r="4" spans="1:19" x14ac:dyDescent="0.2"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59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ht="25.5" x14ac:dyDescent="0.2">
      <c r="A8" s="158" t="s">
        <v>9</v>
      </c>
      <c r="B8" s="19" t="s">
        <v>268</v>
      </c>
      <c r="C8" s="2" t="s">
        <v>11</v>
      </c>
      <c r="D8" s="4" t="s">
        <v>12</v>
      </c>
      <c r="E8" s="35"/>
      <c r="F8" s="36"/>
      <c r="G8" s="36"/>
      <c r="H8" s="36">
        <v>128.82999999999998</v>
      </c>
      <c r="I8" s="36"/>
      <c r="J8" s="36">
        <v>160.6</v>
      </c>
      <c r="K8" s="36">
        <v>226.91</v>
      </c>
      <c r="L8" s="36">
        <v>193.19</v>
      </c>
      <c r="M8" s="36"/>
      <c r="N8" s="36"/>
      <c r="O8" s="36"/>
      <c r="P8" s="36"/>
      <c r="Q8" s="9">
        <v>709.53</v>
      </c>
      <c r="R8" s="29">
        <v>709.53</v>
      </c>
      <c r="S8" s="62"/>
    </row>
    <row r="9" spans="1:19" x14ac:dyDescent="0.2">
      <c r="A9" s="18"/>
      <c r="B9" s="20"/>
      <c r="C9" s="7" t="s">
        <v>18</v>
      </c>
      <c r="D9" s="8"/>
      <c r="E9" s="37"/>
      <c r="F9" s="38"/>
      <c r="G9" s="38"/>
      <c r="H9" s="38">
        <v>128.82999999999998</v>
      </c>
      <c r="I9" s="38"/>
      <c r="J9" s="38">
        <v>160.6</v>
      </c>
      <c r="K9" s="38">
        <v>226.91</v>
      </c>
      <c r="L9" s="38">
        <v>193.19</v>
      </c>
      <c r="M9" s="38"/>
      <c r="N9" s="38"/>
      <c r="O9" s="38"/>
      <c r="P9" s="38"/>
      <c r="Q9" s="10">
        <v>709.53</v>
      </c>
      <c r="R9" s="30">
        <v>709.53</v>
      </c>
      <c r="S9" s="62"/>
    </row>
    <row r="10" spans="1:19" x14ac:dyDescent="0.2">
      <c r="A10" s="18"/>
      <c r="B10" s="22" t="s">
        <v>269</v>
      </c>
      <c r="C10" s="23"/>
      <c r="D10" s="23"/>
      <c r="E10" s="39"/>
      <c r="F10" s="40"/>
      <c r="G10" s="40"/>
      <c r="H10" s="40">
        <v>128.82999999999998</v>
      </c>
      <c r="I10" s="40"/>
      <c r="J10" s="40">
        <v>160.6</v>
      </c>
      <c r="K10" s="40">
        <v>226.91</v>
      </c>
      <c r="L10" s="40">
        <v>193.19</v>
      </c>
      <c r="M10" s="40"/>
      <c r="N10" s="40"/>
      <c r="O10" s="40"/>
      <c r="P10" s="40"/>
      <c r="Q10" s="24">
        <v>709.53</v>
      </c>
      <c r="R10" s="31">
        <v>709.53</v>
      </c>
    </row>
    <row r="11" spans="1:19" x14ac:dyDescent="0.2">
      <c r="A11" s="18"/>
      <c r="B11" s="19" t="s">
        <v>296</v>
      </c>
      <c r="C11" s="2" t="s">
        <v>11</v>
      </c>
      <c r="D11" s="4" t="s">
        <v>12</v>
      </c>
      <c r="E11" s="35">
        <v>3699.5499999999993</v>
      </c>
      <c r="F11" s="36">
        <v>431.53000000000003</v>
      </c>
      <c r="G11" s="36">
        <v>1427.2200000000003</v>
      </c>
      <c r="H11" s="36">
        <v>2571.94</v>
      </c>
      <c r="I11" s="36"/>
      <c r="J11" s="36"/>
      <c r="K11" s="36"/>
      <c r="L11" s="36"/>
      <c r="M11" s="36"/>
      <c r="N11" s="36"/>
      <c r="O11" s="36"/>
      <c r="P11" s="36"/>
      <c r="Q11" s="9">
        <v>8130.24</v>
      </c>
      <c r="R11" s="29">
        <v>8130.24</v>
      </c>
    </row>
    <row r="12" spans="1:19" x14ac:dyDescent="0.2">
      <c r="A12" s="18"/>
      <c r="B12" s="20"/>
      <c r="C12" s="7" t="s">
        <v>18</v>
      </c>
      <c r="D12" s="8"/>
      <c r="E12" s="37">
        <v>3699.5499999999993</v>
      </c>
      <c r="F12" s="38">
        <v>431.53000000000003</v>
      </c>
      <c r="G12" s="38">
        <v>1427.2200000000003</v>
      </c>
      <c r="H12" s="38">
        <v>2571.94</v>
      </c>
      <c r="I12" s="38"/>
      <c r="J12" s="38"/>
      <c r="K12" s="38"/>
      <c r="L12" s="38"/>
      <c r="M12" s="38"/>
      <c r="N12" s="38"/>
      <c r="O12" s="38"/>
      <c r="P12" s="38"/>
      <c r="Q12" s="10">
        <v>8130.24</v>
      </c>
      <c r="R12" s="30">
        <v>8130.24</v>
      </c>
    </row>
    <row r="13" spans="1:19" x14ac:dyDescent="0.2">
      <c r="A13" s="18"/>
      <c r="B13" s="22" t="s">
        <v>295</v>
      </c>
      <c r="C13" s="23"/>
      <c r="D13" s="23"/>
      <c r="E13" s="39">
        <v>3699.5499999999993</v>
      </c>
      <c r="F13" s="40">
        <v>431.53000000000003</v>
      </c>
      <c r="G13" s="40">
        <v>1427.2200000000003</v>
      </c>
      <c r="H13" s="40">
        <v>2571.94</v>
      </c>
      <c r="I13" s="40"/>
      <c r="J13" s="40"/>
      <c r="K13" s="40"/>
      <c r="L13" s="40"/>
      <c r="M13" s="40"/>
      <c r="N13" s="40"/>
      <c r="O13" s="40"/>
      <c r="P13" s="40"/>
      <c r="Q13" s="24">
        <v>8130.24</v>
      </c>
      <c r="R13" s="31">
        <v>8130.24</v>
      </c>
    </row>
    <row r="14" spans="1:19" x14ac:dyDescent="0.2">
      <c r="A14" s="18"/>
      <c r="B14" s="19" t="s">
        <v>39</v>
      </c>
      <c r="C14" s="2" t="s">
        <v>11</v>
      </c>
      <c r="D14" s="4" t="s">
        <v>12</v>
      </c>
      <c r="E14" s="35">
        <v>2720.56</v>
      </c>
      <c r="F14" s="36">
        <v>3697.1899999999996</v>
      </c>
      <c r="G14" s="36">
        <v>2379.3000000000002</v>
      </c>
      <c r="H14" s="36">
        <v>4840.3500000000004</v>
      </c>
      <c r="I14" s="36"/>
      <c r="J14" s="36"/>
      <c r="K14" s="36"/>
      <c r="L14" s="36"/>
      <c r="M14" s="36"/>
      <c r="N14" s="36"/>
      <c r="O14" s="36"/>
      <c r="P14" s="36"/>
      <c r="Q14" s="9">
        <v>13637.4</v>
      </c>
      <c r="R14" s="29">
        <v>13637.4</v>
      </c>
    </row>
    <row r="15" spans="1:19" x14ac:dyDescent="0.2">
      <c r="A15" s="18"/>
      <c r="B15" s="20"/>
      <c r="C15" s="7" t="s">
        <v>18</v>
      </c>
      <c r="D15" s="8"/>
      <c r="E15" s="37">
        <v>2720.56</v>
      </c>
      <c r="F15" s="38">
        <v>3697.1899999999996</v>
      </c>
      <c r="G15" s="38">
        <v>2379.3000000000002</v>
      </c>
      <c r="H15" s="38">
        <v>4840.3500000000004</v>
      </c>
      <c r="I15" s="38"/>
      <c r="J15" s="38"/>
      <c r="K15" s="38"/>
      <c r="L15" s="38"/>
      <c r="M15" s="38"/>
      <c r="N15" s="38"/>
      <c r="O15" s="38"/>
      <c r="P15" s="38"/>
      <c r="Q15" s="10">
        <v>13637.4</v>
      </c>
      <c r="R15" s="30">
        <v>13637.4</v>
      </c>
    </row>
    <row r="16" spans="1:19" x14ac:dyDescent="0.2">
      <c r="A16" s="18"/>
      <c r="B16" s="22" t="s">
        <v>150</v>
      </c>
      <c r="C16" s="23"/>
      <c r="D16" s="23"/>
      <c r="E16" s="39">
        <v>2720.56</v>
      </c>
      <c r="F16" s="40">
        <v>3697.1899999999996</v>
      </c>
      <c r="G16" s="40">
        <v>2379.3000000000002</v>
      </c>
      <c r="H16" s="40">
        <v>4840.3500000000004</v>
      </c>
      <c r="I16" s="40"/>
      <c r="J16" s="40"/>
      <c r="K16" s="40"/>
      <c r="L16" s="40"/>
      <c r="M16" s="40"/>
      <c r="N16" s="40"/>
      <c r="O16" s="40"/>
      <c r="P16" s="40"/>
      <c r="Q16" s="24">
        <v>13637.4</v>
      </c>
      <c r="R16" s="31">
        <v>13637.4</v>
      </c>
    </row>
    <row r="17" spans="1:18" x14ac:dyDescent="0.2">
      <c r="A17" s="18"/>
      <c r="B17" s="19" t="s">
        <v>41</v>
      </c>
      <c r="C17" s="2" t="s">
        <v>37</v>
      </c>
      <c r="D17" s="4" t="s">
        <v>38</v>
      </c>
      <c r="E17" s="35"/>
      <c r="F17" s="36"/>
      <c r="G17" s="36"/>
      <c r="H17" s="36"/>
      <c r="I17" s="36">
        <v>13729.78</v>
      </c>
      <c r="J17" s="36"/>
      <c r="K17" s="36"/>
      <c r="L17" s="36"/>
      <c r="M17" s="36"/>
      <c r="N17" s="36"/>
      <c r="O17" s="36"/>
      <c r="P17" s="36"/>
      <c r="Q17" s="9">
        <v>13729.78</v>
      </c>
      <c r="R17" s="29">
        <v>13729.78</v>
      </c>
    </row>
    <row r="18" spans="1:18" x14ac:dyDescent="0.2">
      <c r="A18" s="18"/>
      <c r="B18" s="20"/>
      <c r="C18" s="7" t="s">
        <v>147</v>
      </c>
      <c r="D18" s="8"/>
      <c r="E18" s="37"/>
      <c r="F18" s="38"/>
      <c r="G18" s="38"/>
      <c r="H18" s="38"/>
      <c r="I18" s="38">
        <v>13729.78</v>
      </c>
      <c r="J18" s="38"/>
      <c r="K18" s="38"/>
      <c r="L18" s="38"/>
      <c r="M18" s="38"/>
      <c r="N18" s="38"/>
      <c r="O18" s="38"/>
      <c r="P18" s="38"/>
      <c r="Q18" s="10">
        <v>13729.78</v>
      </c>
      <c r="R18" s="30">
        <v>13729.78</v>
      </c>
    </row>
    <row r="19" spans="1:18" x14ac:dyDescent="0.2">
      <c r="A19" s="18"/>
      <c r="B19" s="22" t="s">
        <v>151</v>
      </c>
      <c r="C19" s="23"/>
      <c r="D19" s="23"/>
      <c r="E19" s="39"/>
      <c r="F19" s="40"/>
      <c r="G19" s="40"/>
      <c r="H19" s="40"/>
      <c r="I19" s="40">
        <v>13729.78</v>
      </c>
      <c r="J19" s="40"/>
      <c r="K19" s="40"/>
      <c r="L19" s="40"/>
      <c r="M19" s="40"/>
      <c r="N19" s="40"/>
      <c r="O19" s="40"/>
      <c r="P19" s="40"/>
      <c r="Q19" s="24">
        <v>13729.78</v>
      </c>
      <c r="R19" s="31">
        <v>13729.78</v>
      </c>
    </row>
    <row r="20" spans="1:18" x14ac:dyDescent="0.2">
      <c r="A20" s="18"/>
      <c r="B20" s="19" t="s">
        <v>318</v>
      </c>
      <c r="C20" s="2" t="s">
        <v>37</v>
      </c>
      <c r="D20" s="4" t="s">
        <v>38</v>
      </c>
      <c r="E20" s="35"/>
      <c r="F20" s="36"/>
      <c r="G20" s="36">
        <v>1584</v>
      </c>
      <c r="H20" s="36"/>
      <c r="I20" s="36"/>
      <c r="J20" s="36"/>
      <c r="K20" s="36">
        <v>205</v>
      </c>
      <c r="L20" s="36"/>
      <c r="M20" s="36"/>
      <c r="N20" s="36">
        <v>4462.5</v>
      </c>
      <c r="O20" s="36">
        <v>2160</v>
      </c>
      <c r="P20" s="36"/>
      <c r="Q20" s="9">
        <v>8411.5</v>
      </c>
      <c r="R20" s="29">
        <v>8411.5</v>
      </c>
    </row>
    <row r="21" spans="1:18" x14ac:dyDescent="0.2">
      <c r="A21" s="18"/>
      <c r="B21" s="20"/>
      <c r="C21" s="7" t="s">
        <v>147</v>
      </c>
      <c r="D21" s="8"/>
      <c r="E21" s="37"/>
      <c r="F21" s="38"/>
      <c r="G21" s="38">
        <v>1584</v>
      </c>
      <c r="H21" s="38"/>
      <c r="I21" s="38"/>
      <c r="J21" s="38"/>
      <c r="K21" s="38">
        <v>205</v>
      </c>
      <c r="L21" s="38"/>
      <c r="M21" s="38"/>
      <c r="N21" s="38">
        <v>4462.5</v>
      </c>
      <c r="O21" s="38">
        <v>2160</v>
      </c>
      <c r="P21" s="38"/>
      <c r="Q21" s="10">
        <v>8411.5</v>
      </c>
      <c r="R21" s="30">
        <v>8411.5</v>
      </c>
    </row>
    <row r="22" spans="1:18" x14ac:dyDescent="0.2">
      <c r="A22" s="18"/>
      <c r="B22" s="22" t="s">
        <v>317</v>
      </c>
      <c r="C22" s="23"/>
      <c r="D22" s="23"/>
      <c r="E22" s="39"/>
      <c r="F22" s="40"/>
      <c r="G22" s="40">
        <v>1584</v>
      </c>
      <c r="H22" s="40"/>
      <c r="I22" s="40"/>
      <c r="J22" s="40"/>
      <c r="K22" s="40">
        <v>205</v>
      </c>
      <c r="L22" s="40"/>
      <c r="M22" s="40"/>
      <c r="N22" s="40">
        <v>4462.5</v>
      </c>
      <c r="O22" s="40">
        <v>2160</v>
      </c>
      <c r="P22" s="40"/>
      <c r="Q22" s="24">
        <v>8411.5</v>
      </c>
      <c r="R22" s="31">
        <v>8411.5</v>
      </c>
    </row>
    <row r="23" spans="1:18" x14ac:dyDescent="0.2">
      <c r="A23" s="18"/>
      <c r="B23" s="19" t="s">
        <v>14</v>
      </c>
      <c r="C23" s="2" t="s">
        <v>11</v>
      </c>
      <c r="D23" s="4" t="s">
        <v>12</v>
      </c>
      <c r="E23" s="35">
        <v>-95356.03</v>
      </c>
      <c r="F23" s="36">
        <v>-689.13999999999965</v>
      </c>
      <c r="G23" s="36">
        <v>-206.72999999999996</v>
      </c>
      <c r="H23" s="36">
        <v>277.07</v>
      </c>
      <c r="I23" s="36">
        <v>-160.87</v>
      </c>
      <c r="J23" s="36">
        <v>-1.79</v>
      </c>
      <c r="K23" s="36">
        <v>8.379999999999999</v>
      </c>
      <c r="L23" s="36">
        <v>19.12</v>
      </c>
      <c r="M23" s="36">
        <v>-25.71</v>
      </c>
      <c r="N23" s="36"/>
      <c r="O23" s="36"/>
      <c r="P23" s="36"/>
      <c r="Q23" s="9">
        <v>-96135.699999999983</v>
      </c>
      <c r="R23" s="29">
        <v>-96135.699999999983</v>
      </c>
    </row>
    <row r="24" spans="1:18" x14ac:dyDescent="0.2">
      <c r="A24" s="18"/>
      <c r="B24" s="20"/>
      <c r="C24" s="7" t="s">
        <v>18</v>
      </c>
      <c r="D24" s="8"/>
      <c r="E24" s="37">
        <v>-95356.03</v>
      </c>
      <c r="F24" s="38">
        <v>-689.13999999999965</v>
      </c>
      <c r="G24" s="38">
        <v>-206.72999999999996</v>
      </c>
      <c r="H24" s="38">
        <v>277.07</v>
      </c>
      <c r="I24" s="38">
        <v>-160.87</v>
      </c>
      <c r="J24" s="38">
        <v>-1.79</v>
      </c>
      <c r="K24" s="38">
        <v>8.379999999999999</v>
      </c>
      <c r="L24" s="38">
        <v>19.12</v>
      </c>
      <c r="M24" s="38">
        <v>-25.71</v>
      </c>
      <c r="N24" s="38"/>
      <c r="O24" s="38"/>
      <c r="P24" s="38"/>
      <c r="Q24" s="10">
        <v>-96135.699999999983</v>
      </c>
      <c r="R24" s="30">
        <v>-96135.699999999983</v>
      </c>
    </row>
    <row r="25" spans="1:18" x14ac:dyDescent="0.2">
      <c r="A25" s="18"/>
      <c r="B25" s="22" t="s">
        <v>20</v>
      </c>
      <c r="C25" s="23"/>
      <c r="D25" s="23"/>
      <c r="E25" s="39">
        <v>-95356.03</v>
      </c>
      <c r="F25" s="40">
        <v>-689.13999999999965</v>
      </c>
      <c r="G25" s="40">
        <v>-206.72999999999996</v>
      </c>
      <c r="H25" s="40">
        <v>277.07</v>
      </c>
      <c r="I25" s="40">
        <v>-160.87</v>
      </c>
      <c r="J25" s="40">
        <v>-1.79</v>
      </c>
      <c r="K25" s="40">
        <v>8.379999999999999</v>
      </c>
      <c r="L25" s="40">
        <v>19.12</v>
      </c>
      <c r="M25" s="40">
        <v>-25.71</v>
      </c>
      <c r="N25" s="40"/>
      <c r="O25" s="40"/>
      <c r="P25" s="40"/>
      <c r="Q25" s="24">
        <v>-96135.699999999983</v>
      </c>
      <c r="R25" s="31">
        <v>-96135.699999999983</v>
      </c>
    </row>
    <row r="26" spans="1:18" x14ac:dyDescent="0.2">
      <c r="A26" s="18"/>
      <c r="B26" s="19" t="s">
        <v>42</v>
      </c>
      <c r="C26" s="2" t="s">
        <v>42</v>
      </c>
      <c r="D26" s="4" t="s">
        <v>42</v>
      </c>
      <c r="E26" s="35">
        <v>74.900000000000006</v>
      </c>
      <c r="F26" s="36">
        <v>116.64</v>
      </c>
      <c r="G26" s="36">
        <v>66.88</v>
      </c>
      <c r="H26" s="36">
        <v>14.24</v>
      </c>
      <c r="I26" s="36">
        <v>26.75</v>
      </c>
      <c r="J26" s="36">
        <v>12.04</v>
      </c>
      <c r="K26" s="36"/>
      <c r="L26" s="36"/>
      <c r="M26" s="36"/>
      <c r="N26" s="36"/>
      <c r="O26" s="36"/>
      <c r="P26" s="36">
        <v>3500</v>
      </c>
      <c r="Q26" s="9">
        <v>3811.45</v>
      </c>
      <c r="R26" s="29">
        <v>3811.45</v>
      </c>
    </row>
    <row r="27" spans="1:18" x14ac:dyDescent="0.2">
      <c r="A27" s="18"/>
      <c r="B27" s="20"/>
      <c r="C27" s="7" t="s">
        <v>154</v>
      </c>
      <c r="D27" s="8"/>
      <c r="E27" s="37">
        <v>74.900000000000006</v>
      </c>
      <c r="F27" s="38">
        <v>116.64</v>
      </c>
      <c r="G27" s="38">
        <v>66.88</v>
      </c>
      <c r="H27" s="38">
        <v>14.24</v>
      </c>
      <c r="I27" s="38">
        <v>26.75</v>
      </c>
      <c r="J27" s="38">
        <v>12.04</v>
      </c>
      <c r="K27" s="38"/>
      <c r="L27" s="38"/>
      <c r="M27" s="38"/>
      <c r="N27" s="38"/>
      <c r="O27" s="38"/>
      <c r="P27" s="38">
        <v>3500</v>
      </c>
      <c r="Q27" s="10">
        <v>3811.45</v>
      </c>
      <c r="R27" s="30">
        <v>3811.45</v>
      </c>
    </row>
    <row r="28" spans="1:18" x14ac:dyDescent="0.2">
      <c r="A28" s="18"/>
      <c r="B28" s="22" t="s">
        <v>154</v>
      </c>
      <c r="C28" s="23"/>
      <c r="D28" s="23"/>
      <c r="E28" s="39">
        <v>74.900000000000006</v>
      </c>
      <c r="F28" s="40">
        <v>116.64</v>
      </c>
      <c r="G28" s="40">
        <v>66.88</v>
      </c>
      <c r="H28" s="40">
        <v>14.24</v>
      </c>
      <c r="I28" s="40">
        <v>26.75</v>
      </c>
      <c r="J28" s="40">
        <v>12.04</v>
      </c>
      <c r="K28" s="40"/>
      <c r="L28" s="40"/>
      <c r="M28" s="40"/>
      <c r="N28" s="40"/>
      <c r="O28" s="40"/>
      <c r="P28" s="40">
        <v>3500</v>
      </c>
      <c r="Q28" s="24">
        <v>3811.45</v>
      </c>
      <c r="R28" s="31">
        <v>3811.45</v>
      </c>
    </row>
    <row r="29" spans="1:18" x14ac:dyDescent="0.2">
      <c r="A29" s="135" t="s">
        <v>21</v>
      </c>
      <c r="B29" s="136"/>
      <c r="C29" s="136"/>
      <c r="D29" s="136"/>
      <c r="E29" s="138">
        <v>-88861.02</v>
      </c>
      <c r="F29" s="139">
        <v>3556.22</v>
      </c>
      <c r="G29" s="139">
        <v>5250.670000000001</v>
      </c>
      <c r="H29" s="139">
        <v>7832.43</v>
      </c>
      <c r="I29" s="139">
        <v>13595.66</v>
      </c>
      <c r="J29" s="139">
        <v>170.85</v>
      </c>
      <c r="K29" s="139">
        <v>440.28999999999996</v>
      </c>
      <c r="L29" s="139">
        <v>212.31</v>
      </c>
      <c r="M29" s="139">
        <v>-25.71</v>
      </c>
      <c r="N29" s="139">
        <v>4462.5</v>
      </c>
      <c r="O29" s="139">
        <v>2160</v>
      </c>
      <c r="P29" s="139">
        <v>3500</v>
      </c>
      <c r="Q29" s="140">
        <v>-47705.799999999988</v>
      </c>
      <c r="R29" s="152">
        <v>-47705.799999999988</v>
      </c>
    </row>
    <row r="30" spans="1:18" x14ac:dyDescent="0.2">
      <c r="A30" s="4"/>
      <c r="B30" s="4"/>
      <c r="C30" s="4"/>
      <c r="D30" s="4"/>
      <c r="E30" s="35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9"/>
      <c r="R30" s="29"/>
    </row>
    <row r="31" spans="1:18" x14ac:dyDescent="0.2">
      <c r="A31" s="17" t="s">
        <v>45</v>
      </c>
      <c r="B31" s="19" t="s">
        <v>35</v>
      </c>
      <c r="C31" s="2" t="s">
        <v>47</v>
      </c>
      <c r="D31" s="4" t="s">
        <v>35</v>
      </c>
      <c r="E31" s="35">
        <v>398.19</v>
      </c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9">
        <v>398.19</v>
      </c>
      <c r="R31" s="29">
        <v>398.19</v>
      </c>
    </row>
    <row r="32" spans="1:18" x14ac:dyDescent="0.2">
      <c r="A32" s="18"/>
      <c r="B32" s="20"/>
      <c r="C32" s="7" t="s">
        <v>166</v>
      </c>
      <c r="D32" s="8"/>
      <c r="E32" s="37">
        <v>398.19</v>
      </c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10">
        <v>398.19</v>
      </c>
      <c r="R32" s="30">
        <v>398.19</v>
      </c>
    </row>
    <row r="33" spans="1:18" x14ac:dyDescent="0.2">
      <c r="A33" s="18"/>
      <c r="B33" s="22" t="s">
        <v>145</v>
      </c>
      <c r="C33" s="23"/>
      <c r="D33" s="23"/>
      <c r="E33" s="39">
        <v>398.19</v>
      </c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24">
        <v>398.19</v>
      </c>
      <c r="R33" s="31">
        <v>398.19</v>
      </c>
    </row>
    <row r="34" spans="1:18" x14ac:dyDescent="0.2">
      <c r="A34" s="135" t="s">
        <v>180</v>
      </c>
      <c r="B34" s="136"/>
      <c r="C34" s="136"/>
      <c r="D34" s="136"/>
      <c r="E34" s="138">
        <v>398.19</v>
      </c>
      <c r="F34" s="139"/>
      <c r="G34" s="139"/>
      <c r="H34" s="139"/>
      <c r="I34" s="139"/>
      <c r="J34" s="139"/>
      <c r="K34" s="139"/>
      <c r="L34" s="139"/>
      <c r="M34" s="139"/>
      <c r="N34" s="139"/>
      <c r="O34" s="139"/>
      <c r="P34" s="139"/>
      <c r="Q34" s="140">
        <v>398.19</v>
      </c>
      <c r="R34" s="152">
        <v>398.19</v>
      </c>
    </row>
    <row r="35" spans="1:18" x14ac:dyDescent="0.2">
      <c r="A35" s="4"/>
      <c r="B35" s="4"/>
      <c r="C35" s="4"/>
      <c r="D35" s="4"/>
      <c r="E35" s="35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9"/>
      <c r="R35" s="29"/>
    </row>
    <row r="36" spans="1:18" x14ac:dyDescent="0.2">
      <c r="A36" s="17" t="s">
        <v>54</v>
      </c>
      <c r="B36" s="19" t="s">
        <v>78</v>
      </c>
      <c r="C36" s="2" t="s">
        <v>37</v>
      </c>
      <c r="D36" s="4" t="s">
        <v>38</v>
      </c>
      <c r="E36" s="35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>
        <v>700</v>
      </c>
      <c r="Q36" s="9">
        <v>700</v>
      </c>
      <c r="R36" s="29">
        <v>700</v>
      </c>
    </row>
    <row r="37" spans="1:18" x14ac:dyDescent="0.2">
      <c r="A37" s="18"/>
      <c r="B37" s="20"/>
      <c r="C37" s="7" t="s">
        <v>147</v>
      </c>
      <c r="D37" s="8"/>
      <c r="E37" s="37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>
        <v>700</v>
      </c>
      <c r="Q37" s="10">
        <v>700</v>
      </c>
      <c r="R37" s="30">
        <v>700</v>
      </c>
    </row>
    <row r="38" spans="1:18" x14ac:dyDescent="0.2">
      <c r="A38" s="18"/>
      <c r="B38" s="22" t="s">
        <v>181</v>
      </c>
      <c r="C38" s="23"/>
      <c r="D38" s="23"/>
      <c r="E38" s="39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>
        <v>700</v>
      </c>
      <c r="Q38" s="24">
        <v>700</v>
      </c>
      <c r="R38" s="31">
        <v>700</v>
      </c>
    </row>
    <row r="39" spans="1:18" x14ac:dyDescent="0.2">
      <c r="A39" s="18"/>
      <c r="B39" s="19" t="s">
        <v>55</v>
      </c>
      <c r="C39" s="2" t="s">
        <v>11</v>
      </c>
      <c r="D39" s="4" t="s">
        <v>12</v>
      </c>
      <c r="E39" s="35"/>
      <c r="F39" s="36"/>
      <c r="G39" s="36"/>
      <c r="H39" s="36"/>
      <c r="I39" s="36"/>
      <c r="J39" s="36">
        <v>156.09</v>
      </c>
      <c r="K39" s="36"/>
      <c r="L39" s="36"/>
      <c r="M39" s="36"/>
      <c r="N39" s="36"/>
      <c r="O39" s="36"/>
      <c r="P39" s="36"/>
      <c r="Q39" s="9">
        <v>156.09</v>
      </c>
      <c r="R39" s="29">
        <v>156.09</v>
      </c>
    </row>
    <row r="40" spans="1:18" x14ac:dyDescent="0.2">
      <c r="A40" s="18"/>
      <c r="B40" s="20"/>
      <c r="C40" s="7" t="s">
        <v>18</v>
      </c>
      <c r="D40" s="8"/>
      <c r="E40" s="37"/>
      <c r="F40" s="38"/>
      <c r="G40" s="38"/>
      <c r="H40" s="38"/>
      <c r="I40" s="38"/>
      <c r="J40" s="38">
        <v>156.09</v>
      </c>
      <c r="K40" s="38"/>
      <c r="L40" s="38"/>
      <c r="M40" s="38"/>
      <c r="N40" s="38"/>
      <c r="O40" s="38"/>
      <c r="P40" s="38"/>
      <c r="Q40" s="10">
        <v>156.09</v>
      </c>
      <c r="R40" s="30">
        <v>156.09</v>
      </c>
    </row>
    <row r="41" spans="1:18" x14ac:dyDescent="0.2">
      <c r="A41" s="18"/>
      <c r="B41" s="22" t="s">
        <v>185</v>
      </c>
      <c r="C41" s="23"/>
      <c r="D41" s="23"/>
      <c r="E41" s="39"/>
      <c r="F41" s="40"/>
      <c r="G41" s="40"/>
      <c r="H41" s="40"/>
      <c r="I41" s="40"/>
      <c r="J41" s="40">
        <v>156.09</v>
      </c>
      <c r="K41" s="40"/>
      <c r="L41" s="40"/>
      <c r="M41" s="40"/>
      <c r="N41" s="40"/>
      <c r="O41" s="40"/>
      <c r="P41" s="40"/>
      <c r="Q41" s="24">
        <v>156.09</v>
      </c>
      <c r="R41" s="31">
        <v>156.09</v>
      </c>
    </row>
    <row r="42" spans="1:18" x14ac:dyDescent="0.2">
      <c r="A42" s="135" t="s">
        <v>191</v>
      </c>
      <c r="B42" s="136"/>
      <c r="C42" s="136"/>
      <c r="D42" s="136"/>
      <c r="E42" s="138"/>
      <c r="F42" s="139"/>
      <c r="G42" s="139"/>
      <c r="H42" s="139"/>
      <c r="I42" s="139"/>
      <c r="J42" s="139">
        <v>156.09</v>
      </c>
      <c r="K42" s="139"/>
      <c r="L42" s="139"/>
      <c r="M42" s="139"/>
      <c r="N42" s="139"/>
      <c r="O42" s="139"/>
      <c r="P42" s="139">
        <v>700</v>
      </c>
      <c r="Q42" s="140">
        <v>856.09</v>
      </c>
      <c r="R42" s="152">
        <v>856.09</v>
      </c>
    </row>
    <row r="43" spans="1:18" x14ac:dyDescent="0.2">
      <c r="A43" s="4"/>
      <c r="B43" s="4"/>
      <c r="C43" s="4"/>
      <c r="D43" s="4"/>
      <c r="E43" s="35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9"/>
      <c r="R43" s="29"/>
    </row>
    <row r="44" spans="1:18" x14ac:dyDescent="0.2">
      <c r="A44" s="17" t="s">
        <v>15</v>
      </c>
      <c r="B44" s="19" t="s">
        <v>56</v>
      </c>
      <c r="C44" s="2" t="s">
        <v>57</v>
      </c>
      <c r="D44" s="4" t="s">
        <v>58</v>
      </c>
      <c r="E44" s="35">
        <v>8868.7800000000007</v>
      </c>
      <c r="F44" s="36"/>
      <c r="G44" s="36">
        <v>10.45</v>
      </c>
      <c r="H44" s="36"/>
      <c r="I44" s="36">
        <v>90.62</v>
      </c>
      <c r="J44" s="36"/>
      <c r="K44" s="36">
        <v>1.35</v>
      </c>
      <c r="L44" s="36"/>
      <c r="M44" s="36"/>
      <c r="N44" s="36">
        <v>29.45</v>
      </c>
      <c r="O44" s="36">
        <v>14.26</v>
      </c>
      <c r="P44" s="36">
        <v>4.62</v>
      </c>
      <c r="Q44" s="9">
        <v>9019.5300000000043</v>
      </c>
      <c r="R44" s="29">
        <v>9019.5300000000043</v>
      </c>
    </row>
    <row r="45" spans="1:18" x14ac:dyDescent="0.2">
      <c r="A45" s="18"/>
      <c r="B45" s="20"/>
      <c r="C45" s="3"/>
      <c r="D45" s="6" t="s">
        <v>316</v>
      </c>
      <c r="E45" s="52">
        <v>34319.699999999997</v>
      </c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11">
        <v>34319.699999999997</v>
      </c>
      <c r="R45" s="51">
        <v>34319.699999999997</v>
      </c>
    </row>
    <row r="46" spans="1:18" x14ac:dyDescent="0.2">
      <c r="A46" s="18"/>
      <c r="B46" s="20"/>
      <c r="C46" s="3"/>
      <c r="D46" s="6" t="s">
        <v>315</v>
      </c>
      <c r="E46" s="52">
        <v>350324.12</v>
      </c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11">
        <v>350324.12</v>
      </c>
      <c r="R46" s="51">
        <v>350324.12</v>
      </c>
    </row>
    <row r="47" spans="1:18" x14ac:dyDescent="0.2">
      <c r="A47" s="18"/>
      <c r="B47" s="20"/>
      <c r="C47" s="7" t="s">
        <v>192</v>
      </c>
      <c r="D47" s="8"/>
      <c r="E47" s="37">
        <v>393512.6</v>
      </c>
      <c r="F47" s="38"/>
      <c r="G47" s="38">
        <v>10.45</v>
      </c>
      <c r="H47" s="38"/>
      <c r="I47" s="38">
        <v>90.62</v>
      </c>
      <c r="J47" s="38"/>
      <c r="K47" s="38">
        <v>1.35</v>
      </c>
      <c r="L47" s="38"/>
      <c r="M47" s="38"/>
      <c r="N47" s="38">
        <v>29.45</v>
      </c>
      <c r="O47" s="38">
        <v>14.26</v>
      </c>
      <c r="P47" s="38">
        <v>4.62</v>
      </c>
      <c r="Q47" s="10">
        <v>393663.35</v>
      </c>
      <c r="R47" s="30">
        <v>393663.35</v>
      </c>
    </row>
    <row r="48" spans="1:18" x14ac:dyDescent="0.2">
      <c r="A48" s="18"/>
      <c r="B48" s="22" t="s">
        <v>193</v>
      </c>
      <c r="C48" s="23"/>
      <c r="D48" s="23"/>
      <c r="E48" s="39">
        <v>393512.6</v>
      </c>
      <c r="F48" s="40"/>
      <c r="G48" s="40">
        <v>10.45</v>
      </c>
      <c r="H48" s="40"/>
      <c r="I48" s="40">
        <v>90.62</v>
      </c>
      <c r="J48" s="40"/>
      <c r="K48" s="40">
        <v>1.35</v>
      </c>
      <c r="L48" s="40"/>
      <c r="M48" s="40"/>
      <c r="N48" s="40">
        <v>29.45</v>
      </c>
      <c r="O48" s="40">
        <v>14.26</v>
      </c>
      <c r="P48" s="40">
        <v>4.62</v>
      </c>
      <c r="Q48" s="24">
        <v>393663.35</v>
      </c>
      <c r="R48" s="31">
        <v>393663.35</v>
      </c>
    </row>
    <row r="49" spans="1:18" x14ac:dyDescent="0.2">
      <c r="A49" s="18"/>
      <c r="B49" s="19" t="s">
        <v>14</v>
      </c>
      <c r="C49" s="2" t="s">
        <v>11</v>
      </c>
      <c r="D49" s="4" t="s">
        <v>12</v>
      </c>
      <c r="E49" s="35">
        <v>4204.2800000000007</v>
      </c>
      <c r="F49" s="36">
        <v>1994.5500000000002</v>
      </c>
      <c r="G49" s="36">
        <v>2421.5</v>
      </c>
      <c r="H49" s="36">
        <v>4402.9100000000008</v>
      </c>
      <c r="I49" s="36">
        <v>2923.08</v>
      </c>
      <c r="J49" s="36">
        <v>155.77000000000001</v>
      </c>
      <c r="K49" s="36">
        <v>193.2</v>
      </c>
      <c r="L49" s="36">
        <v>124.18</v>
      </c>
      <c r="M49" s="36">
        <v>-11.700000000000001</v>
      </c>
      <c r="N49" s="36">
        <v>836.46</v>
      </c>
      <c r="O49" s="36">
        <v>291.11</v>
      </c>
      <c r="P49" s="36">
        <v>101.3</v>
      </c>
      <c r="Q49" s="9">
        <v>17636.64</v>
      </c>
      <c r="R49" s="29">
        <v>17636.64</v>
      </c>
    </row>
    <row r="50" spans="1:18" x14ac:dyDescent="0.2">
      <c r="A50" s="18"/>
      <c r="B50" s="20"/>
      <c r="C50" s="7" t="s">
        <v>18</v>
      </c>
      <c r="D50" s="8"/>
      <c r="E50" s="37">
        <v>4204.2800000000007</v>
      </c>
      <c r="F50" s="38">
        <v>1994.5500000000002</v>
      </c>
      <c r="G50" s="38">
        <v>2421.5</v>
      </c>
      <c r="H50" s="38">
        <v>4402.9100000000008</v>
      </c>
      <c r="I50" s="38">
        <v>2923.08</v>
      </c>
      <c r="J50" s="38">
        <v>155.77000000000001</v>
      </c>
      <c r="K50" s="38">
        <v>193.2</v>
      </c>
      <c r="L50" s="38">
        <v>124.18</v>
      </c>
      <c r="M50" s="38">
        <v>-11.700000000000001</v>
      </c>
      <c r="N50" s="38">
        <v>836.46</v>
      </c>
      <c r="O50" s="38">
        <v>291.11</v>
      </c>
      <c r="P50" s="38">
        <v>101.3</v>
      </c>
      <c r="Q50" s="10">
        <v>17636.64</v>
      </c>
      <c r="R50" s="30">
        <v>17636.64</v>
      </c>
    </row>
    <row r="51" spans="1:18" x14ac:dyDescent="0.2">
      <c r="A51" s="18"/>
      <c r="B51" s="22" t="s">
        <v>20</v>
      </c>
      <c r="C51" s="23"/>
      <c r="D51" s="23"/>
      <c r="E51" s="39">
        <v>4204.2800000000007</v>
      </c>
      <c r="F51" s="40">
        <v>1994.5500000000002</v>
      </c>
      <c r="G51" s="40">
        <v>2421.5</v>
      </c>
      <c r="H51" s="40">
        <v>4402.9100000000008</v>
      </c>
      <c r="I51" s="40">
        <v>2923.08</v>
      </c>
      <c r="J51" s="40">
        <v>155.77000000000001</v>
      </c>
      <c r="K51" s="40">
        <v>193.2</v>
      </c>
      <c r="L51" s="40">
        <v>124.18</v>
      </c>
      <c r="M51" s="40">
        <v>-11.700000000000001</v>
      </c>
      <c r="N51" s="40">
        <v>836.46</v>
      </c>
      <c r="O51" s="40">
        <v>291.11</v>
      </c>
      <c r="P51" s="40">
        <v>101.3</v>
      </c>
      <c r="Q51" s="24">
        <v>17636.64</v>
      </c>
      <c r="R51" s="31">
        <v>17636.64</v>
      </c>
    </row>
    <row r="52" spans="1:18" x14ac:dyDescent="0.2">
      <c r="A52" s="135" t="s">
        <v>22</v>
      </c>
      <c r="B52" s="136"/>
      <c r="C52" s="136"/>
      <c r="D52" s="136"/>
      <c r="E52" s="138">
        <v>397716.88</v>
      </c>
      <c r="F52" s="139">
        <v>1994.5500000000002</v>
      </c>
      <c r="G52" s="139">
        <v>2431.9499999999998</v>
      </c>
      <c r="H52" s="139">
        <v>4402.9100000000008</v>
      </c>
      <c r="I52" s="139">
        <v>3013.7</v>
      </c>
      <c r="J52" s="139">
        <v>155.77000000000001</v>
      </c>
      <c r="K52" s="139">
        <v>194.54999999999998</v>
      </c>
      <c r="L52" s="139">
        <v>124.18</v>
      </c>
      <c r="M52" s="139">
        <v>-11.700000000000001</v>
      </c>
      <c r="N52" s="139">
        <v>865.91000000000008</v>
      </c>
      <c r="O52" s="139">
        <v>305.37</v>
      </c>
      <c r="P52" s="139">
        <v>105.92</v>
      </c>
      <c r="Q52" s="140">
        <v>411299.99</v>
      </c>
      <c r="R52" s="152">
        <v>411299.99</v>
      </c>
    </row>
    <row r="53" spans="1:18" x14ac:dyDescent="0.2">
      <c r="A53" s="4"/>
      <c r="B53" s="4"/>
      <c r="C53" s="4"/>
      <c r="D53" s="4"/>
      <c r="E53" s="35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9"/>
      <c r="R53" s="29"/>
    </row>
    <row r="54" spans="1:18" ht="25.5" x14ac:dyDescent="0.2">
      <c r="A54" s="158" t="s">
        <v>66</v>
      </c>
      <c r="B54" s="19" t="s">
        <v>67</v>
      </c>
      <c r="C54" s="2" t="s">
        <v>68</v>
      </c>
      <c r="D54" s="4" t="s">
        <v>92</v>
      </c>
      <c r="E54" s="35"/>
      <c r="F54" s="36"/>
      <c r="G54" s="36"/>
      <c r="H54" s="36">
        <v>231604.48000000001</v>
      </c>
      <c r="I54" s="36"/>
      <c r="J54" s="36"/>
      <c r="K54" s="36"/>
      <c r="L54" s="36"/>
      <c r="M54" s="36"/>
      <c r="N54" s="36"/>
      <c r="O54" s="36"/>
      <c r="P54" s="36">
        <v>363656.19</v>
      </c>
      <c r="Q54" s="9">
        <v>595260.67000000004</v>
      </c>
      <c r="R54" s="29">
        <v>595260.67000000004</v>
      </c>
    </row>
    <row r="55" spans="1:18" x14ac:dyDescent="0.2">
      <c r="A55" s="18"/>
      <c r="B55" s="20"/>
      <c r="C55" s="3"/>
      <c r="D55" s="6" t="s">
        <v>70</v>
      </c>
      <c r="E55" s="52">
        <v>17544.13</v>
      </c>
      <c r="F55" s="53">
        <v>143.28</v>
      </c>
      <c r="G55" s="53">
        <v>419.67</v>
      </c>
      <c r="H55" s="53">
        <v>635.94000000000005</v>
      </c>
      <c r="I55" s="53">
        <v>477.25</v>
      </c>
      <c r="J55" s="53">
        <v>20.74</v>
      </c>
      <c r="K55" s="53">
        <v>33.21</v>
      </c>
      <c r="L55" s="53">
        <v>13.36</v>
      </c>
      <c r="M55" s="53">
        <v>-1.78</v>
      </c>
      <c r="N55" s="53">
        <v>196.83</v>
      </c>
      <c r="O55" s="53">
        <v>98.76</v>
      </c>
      <c r="P55" s="53">
        <v>15.77</v>
      </c>
      <c r="Q55" s="11">
        <v>19597.16</v>
      </c>
      <c r="R55" s="51">
        <v>19597.16</v>
      </c>
    </row>
    <row r="56" spans="1:18" x14ac:dyDescent="0.2">
      <c r="A56" s="18"/>
      <c r="B56" s="20"/>
      <c r="C56" s="3"/>
      <c r="D56" s="6" t="s">
        <v>71</v>
      </c>
      <c r="E56" s="52">
        <v>76.94</v>
      </c>
      <c r="F56" s="53">
        <v>6.07</v>
      </c>
      <c r="G56" s="53">
        <v>8.06</v>
      </c>
      <c r="H56" s="53">
        <v>15.96</v>
      </c>
      <c r="I56" s="53">
        <v>4.34</v>
      </c>
      <c r="J56" s="53">
        <v>0.67</v>
      </c>
      <c r="K56" s="53">
        <v>0.25</v>
      </c>
      <c r="L56" s="53">
        <v>1.78</v>
      </c>
      <c r="M56" s="53">
        <v>-0.41</v>
      </c>
      <c r="N56" s="53">
        <v>1.04</v>
      </c>
      <c r="O56" s="53">
        <v>0.42</v>
      </c>
      <c r="P56" s="53">
        <v>0.04</v>
      </c>
      <c r="Q56" s="11">
        <v>115.16000000000003</v>
      </c>
      <c r="R56" s="51">
        <v>115.16000000000003</v>
      </c>
    </row>
    <row r="57" spans="1:18" x14ac:dyDescent="0.2">
      <c r="A57" s="18"/>
      <c r="B57" s="20"/>
      <c r="C57" s="3"/>
      <c r="D57" s="6" t="s">
        <v>89</v>
      </c>
      <c r="E57" s="52"/>
      <c r="F57" s="53"/>
      <c r="G57" s="53">
        <v>58.11</v>
      </c>
      <c r="H57" s="53">
        <v>25.03</v>
      </c>
      <c r="I57" s="53">
        <v>27.72</v>
      </c>
      <c r="J57" s="53">
        <v>1.22</v>
      </c>
      <c r="K57" s="53">
        <v>1.22</v>
      </c>
      <c r="L57" s="53">
        <v>0.82</v>
      </c>
      <c r="M57" s="53">
        <v>-0.05</v>
      </c>
      <c r="N57" s="53">
        <v>10.99</v>
      </c>
      <c r="O57" s="53">
        <v>2.38</v>
      </c>
      <c r="P57" s="53">
        <v>0.92</v>
      </c>
      <c r="Q57" s="11">
        <v>128.35999999999999</v>
      </c>
      <c r="R57" s="51">
        <v>128.35999999999999</v>
      </c>
    </row>
    <row r="58" spans="1:18" x14ac:dyDescent="0.2">
      <c r="A58" s="18"/>
      <c r="B58" s="20"/>
      <c r="C58" s="3"/>
      <c r="D58" s="6" t="s">
        <v>72</v>
      </c>
      <c r="E58" s="52">
        <v>31918.91</v>
      </c>
      <c r="F58" s="53">
        <v>4066.92</v>
      </c>
      <c r="G58" s="53">
        <v>3042.15</v>
      </c>
      <c r="H58" s="53">
        <v>9814.6299999999992</v>
      </c>
      <c r="I58" s="53">
        <v>-138.65</v>
      </c>
      <c r="J58" s="53">
        <v>362.26</v>
      </c>
      <c r="K58" s="53">
        <v>297.48</v>
      </c>
      <c r="L58" s="53">
        <v>180.54</v>
      </c>
      <c r="M58" s="53">
        <v>-21.73</v>
      </c>
      <c r="N58" s="53"/>
      <c r="O58" s="53"/>
      <c r="P58" s="53"/>
      <c r="Q58" s="11">
        <v>49522.51</v>
      </c>
      <c r="R58" s="51">
        <v>49522.51</v>
      </c>
    </row>
    <row r="59" spans="1:18" x14ac:dyDescent="0.2">
      <c r="A59" s="18"/>
      <c r="B59" s="20"/>
      <c r="C59" s="7" t="s">
        <v>194</v>
      </c>
      <c r="D59" s="8"/>
      <c r="E59" s="37">
        <v>49539.979999999996</v>
      </c>
      <c r="F59" s="38">
        <v>4216.2700000000004</v>
      </c>
      <c r="G59" s="38">
        <v>3527.9900000000002</v>
      </c>
      <c r="H59" s="38">
        <v>242096.04</v>
      </c>
      <c r="I59" s="38">
        <v>370.65999999999997</v>
      </c>
      <c r="J59" s="38">
        <v>384.89</v>
      </c>
      <c r="K59" s="38">
        <v>332.16</v>
      </c>
      <c r="L59" s="38">
        <v>196.5</v>
      </c>
      <c r="M59" s="38">
        <v>-23.97</v>
      </c>
      <c r="N59" s="38">
        <v>208.86</v>
      </c>
      <c r="O59" s="38">
        <v>101.56</v>
      </c>
      <c r="P59" s="38">
        <v>363672.92</v>
      </c>
      <c r="Q59" s="10">
        <v>664623.8600000001</v>
      </c>
      <c r="R59" s="30">
        <v>664623.8600000001</v>
      </c>
    </row>
    <row r="60" spans="1:18" x14ac:dyDescent="0.2">
      <c r="A60" s="18"/>
      <c r="B60" s="22" t="s">
        <v>195</v>
      </c>
      <c r="C60" s="23"/>
      <c r="D60" s="23"/>
      <c r="E60" s="39">
        <v>49539.979999999996</v>
      </c>
      <c r="F60" s="40">
        <v>4216.2700000000004</v>
      </c>
      <c r="G60" s="40">
        <v>3527.9900000000002</v>
      </c>
      <c r="H60" s="40">
        <v>242096.04</v>
      </c>
      <c r="I60" s="40">
        <v>370.65999999999997</v>
      </c>
      <c r="J60" s="40">
        <v>384.89</v>
      </c>
      <c r="K60" s="40">
        <v>332.16</v>
      </c>
      <c r="L60" s="40">
        <v>196.5</v>
      </c>
      <c r="M60" s="40">
        <v>-23.97</v>
      </c>
      <c r="N60" s="40">
        <v>208.86</v>
      </c>
      <c r="O60" s="40">
        <v>101.56</v>
      </c>
      <c r="P60" s="40">
        <v>363672.92</v>
      </c>
      <c r="Q60" s="24">
        <v>664623.8600000001</v>
      </c>
      <c r="R60" s="31">
        <v>664623.8600000001</v>
      </c>
    </row>
    <row r="61" spans="1:18" x14ac:dyDescent="0.2">
      <c r="A61" s="135" t="s">
        <v>196</v>
      </c>
      <c r="B61" s="136"/>
      <c r="C61" s="136"/>
      <c r="D61" s="136"/>
      <c r="E61" s="138">
        <v>49539.979999999996</v>
      </c>
      <c r="F61" s="139">
        <v>4216.2700000000004</v>
      </c>
      <c r="G61" s="139">
        <v>3527.9900000000002</v>
      </c>
      <c r="H61" s="139">
        <v>242096.04</v>
      </c>
      <c r="I61" s="139">
        <v>370.65999999999997</v>
      </c>
      <c r="J61" s="139">
        <v>384.89</v>
      </c>
      <c r="K61" s="139">
        <v>332.16</v>
      </c>
      <c r="L61" s="139">
        <v>196.5</v>
      </c>
      <c r="M61" s="139">
        <v>-23.97</v>
      </c>
      <c r="N61" s="139">
        <v>208.86</v>
      </c>
      <c r="O61" s="139">
        <v>101.56</v>
      </c>
      <c r="P61" s="139">
        <v>363672.92</v>
      </c>
      <c r="Q61" s="140">
        <v>664623.8600000001</v>
      </c>
      <c r="R61" s="152">
        <v>664623.8600000001</v>
      </c>
    </row>
    <row r="62" spans="1:18" ht="13.5" thickBot="1" x14ac:dyDescent="0.25">
      <c r="A62" s="4"/>
      <c r="B62" s="4"/>
      <c r="C62" s="4"/>
      <c r="D62" s="4"/>
      <c r="E62" s="35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9"/>
      <c r="R62" s="29"/>
    </row>
    <row r="63" spans="1:18" ht="13.5" thickBot="1" x14ac:dyDescent="0.25">
      <c r="A63" s="142" t="s">
        <v>17</v>
      </c>
      <c r="B63" s="143"/>
      <c r="C63" s="143"/>
      <c r="D63" s="143"/>
      <c r="E63" s="144">
        <v>358794.03</v>
      </c>
      <c r="F63" s="145">
        <v>9767.0400000000009</v>
      </c>
      <c r="G63" s="145">
        <v>11210.61</v>
      </c>
      <c r="H63" s="145">
        <v>254331.38</v>
      </c>
      <c r="I63" s="145">
        <v>16980.02</v>
      </c>
      <c r="J63" s="145">
        <v>867.60000000000014</v>
      </c>
      <c r="K63" s="145">
        <v>967</v>
      </c>
      <c r="L63" s="145">
        <v>532.99</v>
      </c>
      <c r="M63" s="145">
        <v>-61.379999999999995</v>
      </c>
      <c r="N63" s="145">
        <v>5537.2699999999995</v>
      </c>
      <c r="O63" s="145">
        <v>2566.9300000000007</v>
      </c>
      <c r="P63" s="145">
        <v>367978.83999999997</v>
      </c>
      <c r="Q63" s="146">
        <v>1029472.3300000002</v>
      </c>
      <c r="R63" s="153">
        <v>1029472.3300000002</v>
      </c>
    </row>
  </sheetData>
  <pageMargins left="0.7" right="0.7" top="0.75" bottom="0.75" header="0.3" footer="0.3"/>
  <pageSetup scale="50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5"/>
  <sheetViews>
    <sheetView zoomScaleNormal="100" workbookViewId="0">
      <selection activeCell="A3" sqref="A3"/>
    </sheetView>
  </sheetViews>
  <sheetFormatPr defaultRowHeight="12.75" x14ac:dyDescent="0.2"/>
  <cols>
    <col min="1" max="1" width="46.28515625" bestFit="1" customWidth="1"/>
    <col min="2" max="2" width="13.140625" bestFit="1" customWidth="1"/>
    <col min="3" max="3" width="11.28515625" bestFit="1" customWidth="1"/>
    <col min="4" max="4" width="19.425781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308</v>
      </c>
      <c r="B2" s="5">
        <v>329431.02000000019</v>
      </c>
      <c r="C2" s="5" t="s">
        <v>314</v>
      </c>
      <c r="D2" s="5" t="s">
        <v>311</v>
      </c>
      <c r="E2" s="5"/>
      <c r="F2" s="5"/>
    </row>
    <row r="3" spans="1:6" x14ac:dyDescent="0.2">
      <c r="A3" s="56" t="s">
        <v>304</v>
      </c>
      <c r="B3" s="5">
        <v>6634576.9800000042</v>
      </c>
      <c r="C3" s="5" t="s">
        <v>313</v>
      </c>
      <c r="D3" s="5" t="s">
        <v>311</v>
      </c>
      <c r="E3" s="5"/>
      <c r="F3" s="5"/>
    </row>
    <row r="4" spans="1:6" x14ac:dyDescent="0.2">
      <c r="A4" s="56" t="s">
        <v>284</v>
      </c>
      <c r="B4" s="5">
        <v>-522.17000000000019</v>
      </c>
      <c r="C4" s="5" t="s">
        <v>312</v>
      </c>
      <c r="D4" s="5" t="s">
        <v>311</v>
      </c>
      <c r="E4" s="5"/>
      <c r="F4" s="5"/>
    </row>
    <row r="5" spans="1:6" x14ac:dyDescent="0.2">
      <c r="B5" s="5"/>
      <c r="C5" s="5"/>
      <c r="D5" s="5"/>
      <c r="E5" s="5"/>
      <c r="F5" s="5"/>
    </row>
  </sheetData>
  <hyperlinks>
    <hyperlink ref="A2" location="'901368041'!A1" display="901368041- FIP-Whirlwind-Instll 2 set of SPS relays"/>
    <hyperlink ref="A3" location="'901307713'!A1" display="901307713- FIP-Whirlwind Install 500/220kV AA xfrmr"/>
    <hyperlink ref="A4" location="'901074543'!A1" display="901074543- FIP-CFF DH~ C.Wilson~ Whirlwind:Install"/>
  </hyperlinks>
  <pageMargins left="0.7" right="0.7" top="1" bottom="0.75" header="0.3" footer="0.3"/>
  <pageSetup orientation="landscape" r:id="rId1"/>
  <headerFooter>
    <oddHeader>&amp;R&amp;8TO2019 Draft Annual Update
Attachment 4
WP-Schedule 10-Recorded CWIP Expenditures 2017
Page &amp;P of &amp;N</oddHeader>
  </headerFooter>
  <customProperties>
    <customPr name="_pios_id" r:id="rId2"/>
  </customProperties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0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7" customWidth="1"/>
    <col min="2" max="2" width="40.7109375" customWidth="1"/>
    <col min="3" max="3" width="25.7109375" customWidth="1"/>
    <col min="4" max="4" width="40.7109375" customWidth="1"/>
    <col min="5" max="5" width="7.42578125" bestFit="1" customWidth="1"/>
    <col min="6" max="7" width="8.5703125" bestFit="1" customWidth="1"/>
    <col min="8" max="8" width="7.42578125" bestFit="1" customWidth="1"/>
    <col min="9" max="14" width="8.5703125" bestFit="1" customWidth="1"/>
    <col min="15" max="15" width="8.140625" bestFit="1" customWidth="1"/>
    <col min="16" max="16" width="7.42578125" bestFit="1" customWidth="1"/>
    <col min="17" max="17" width="10.85546875" bestFit="1" customWidth="1"/>
    <col min="18" max="18" width="12.42578125" bestFit="1" customWidth="1"/>
  </cols>
  <sheetData>
    <row r="1" spans="1:19" x14ac:dyDescent="0.2">
      <c r="A1" s="1" t="s">
        <v>310</v>
      </c>
      <c r="B1" s="1" t="s">
        <v>286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309</v>
      </c>
      <c r="B2" t="s">
        <v>308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59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</row>
    <row r="8" spans="1:19" ht="25.5" x14ac:dyDescent="0.2">
      <c r="A8" s="157" t="s">
        <v>9</v>
      </c>
      <c r="B8" s="83" t="s">
        <v>34</v>
      </c>
      <c r="C8" s="82" t="s">
        <v>35</v>
      </c>
      <c r="D8" s="67" t="s">
        <v>34</v>
      </c>
      <c r="E8" s="66">
        <v>-0.56000000000000005</v>
      </c>
      <c r="F8" s="65">
        <v>0.04</v>
      </c>
      <c r="G8" s="65">
        <v>4.91</v>
      </c>
      <c r="H8" s="65"/>
      <c r="I8" s="65">
        <v>0.01</v>
      </c>
      <c r="J8" s="65">
        <v>-0.55000000000000004</v>
      </c>
      <c r="K8" s="65">
        <v>-0.66</v>
      </c>
      <c r="L8" s="65">
        <v>0.02</v>
      </c>
      <c r="M8" s="65">
        <v>0.26</v>
      </c>
      <c r="N8" s="65"/>
      <c r="O8" s="65">
        <v>0.01</v>
      </c>
      <c r="P8" s="65"/>
      <c r="Q8" s="64">
        <v>3.4800000000000004</v>
      </c>
      <c r="R8" s="63">
        <v>3.4800000000000004</v>
      </c>
    </row>
    <row r="9" spans="1:19" x14ac:dyDescent="0.2">
      <c r="A9" s="18"/>
      <c r="B9" s="80"/>
      <c r="C9" s="79" t="s">
        <v>145</v>
      </c>
      <c r="D9" s="78"/>
      <c r="E9" s="77">
        <v>-0.56000000000000005</v>
      </c>
      <c r="F9" s="76">
        <v>0.04</v>
      </c>
      <c r="G9" s="76">
        <v>4.91</v>
      </c>
      <c r="H9" s="76"/>
      <c r="I9" s="76">
        <v>0.01</v>
      </c>
      <c r="J9" s="76">
        <v>-0.55000000000000004</v>
      </c>
      <c r="K9" s="76">
        <v>-0.66</v>
      </c>
      <c r="L9" s="76">
        <v>0.02</v>
      </c>
      <c r="M9" s="76">
        <v>0.26</v>
      </c>
      <c r="N9" s="76"/>
      <c r="O9" s="76">
        <v>0.01</v>
      </c>
      <c r="P9" s="76"/>
      <c r="Q9" s="75">
        <v>3.4800000000000004</v>
      </c>
      <c r="R9" s="74">
        <v>3.4800000000000004</v>
      </c>
    </row>
    <row r="10" spans="1:19" x14ac:dyDescent="0.2">
      <c r="A10" s="18"/>
      <c r="B10" s="73" t="s">
        <v>146</v>
      </c>
      <c r="C10" s="72"/>
      <c r="D10" s="72"/>
      <c r="E10" s="71">
        <v>-0.56000000000000005</v>
      </c>
      <c r="F10" s="70">
        <v>0.04</v>
      </c>
      <c r="G10" s="70">
        <v>4.91</v>
      </c>
      <c r="H10" s="70"/>
      <c r="I10" s="70">
        <v>0.01</v>
      </c>
      <c r="J10" s="70">
        <v>-0.55000000000000004</v>
      </c>
      <c r="K10" s="70">
        <v>-0.66</v>
      </c>
      <c r="L10" s="70">
        <v>0.02</v>
      </c>
      <c r="M10" s="70">
        <v>0.26</v>
      </c>
      <c r="N10" s="70"/>
      <c r="O10" s="70">
        <v>0.01</v>
      </c>
      <c r="P10" s="70"/>
      <c r="Q10" s="69">
        <v>3.4800000000000004</v>
      </c>
      <c r="R10" s="68">
        <v>3.4800000000000004</v>
      </c>
    </row>
    <row r="11" spans="1:19" x14ac:dyDescent="0.2">
      <c r="A11" s="18"/>
      <c r="B11" s="83" t="s">
        <v>39</v>
      </c>
      <c r="C11" s="82" t="s">
        <v>11</v>
      </c>
      <c r="D11" s="67" t="s">
        <v>12</v>
      </c>
      <c r="E11" s="66">
        <v>202.98000000000002</v>
      </c>
      <c r="F11" s="65"/>
      <c r="G11" s="65"/>
      <c r="H11" s="65">
        <v>693.41</v>
      </c>
      <c r="I11" s="65"/>
      <c r="J11" s="65"/>
      <c r="K11" s="65"/>
      <c r="L11" s="65"/>
      <c r="M11" s="65">
        <v>1852.3900000000003</v>
      </c>
      <c r="N11" s="65"/>
      <c r="O11" s="65"/>
      <c r="P11" s="65"/>
      <c r="Q11" s="64">
        <v>2748.78</v>
      </c>
      <c r="R11" s="63">
        <v>2748.78</v>
      </c>
    </row>
    <row r="12" spans="1:19" x14ac:dyDescent="0.2">
      <c r="A12" s="18"/>
      <c r="B12" s="80"/>
      <c r="C12" s="79" t="s">
        <v>18</v>
      </c>
      <c r="D12" s="78"/>
      <c r="E12" s="77">
        <v>202.98000000000002</v>
      </c>
      <c r="F12" s="76"/>
      <c r="G12" s="76"/>
      <c r="H12" s="76">
        <v>693.41</v>
      </c>
      <c r="I12" s="76"/>
      <c r="J12" s="76"/>
      <c r="K12" s="76"/>
      <c r="L12" s="76"/>
      <c r="M12" s="76">
        <v>1852.3900000000003</v>
      </c>
      <c r="N12" s="76"/>
      <c r="O12" s="76"/>
      <c r="P12" s="76"/>
      <c r="Q12" s="75">
        <v>2748.78</v>
      </c>
      <c r="R12" s="74">
        <v>2748.78</v>
      </c>
    </row>
    <row r="13" spans="1:19" x14ac:dyDescent="0.2">
      <c r="A13" s="18"/>
      <c r="B13" s="73" t="s">
        <v>150</v>
      </c>
      <c r="C13" s="72"/>
      <c r="D13" s="72"/>
      <c r="E13" s="71">
        <v>202.98000000000002</v>
      </c>
      <c r="F13" s="70"/>
      <c r="G13" s="70"/>
      <c r="H13" s="70">
        <v>693.41</v>
      </c>
      <c r="I13" s="70"/>
      <c r="J13" s="70"/>
      <c r="K13" s="70"/>
      <c r="L13" s="70"/>
      <c r="M13" s="70">
        <v>1852.3900000000003</v>
      </c>
      <c r="N13" s="70"/>
      <c r="O13" s="70"/>
      <c r="P13" s="70"/>
      <c r="Q13" s="69">
        <v>2748.78</v>
      </c>
      <c r="R13" s="68">
        <v>2748.78</v>
      </c>
    </row>
    <row r="14" spans="1:19" x14ac:dyDescent="0.2">
      <c r="A14" s="18"/>
      <c r="B14" s="83" t="s">
        <v>14</v>
      </c>
      <c r="C14" s="82" t="s">
        <v>11</v>
      </c>
      <c r="D14" s="67" t="s">
        <v>12</v>
      </c>
      <c r="E14" s="66">
        <v>2643.5100000000007</v>
      </c>
      <c r="F14" s="65">
        <v>4213.26</v>
      </c>
      <c r="G14" s="65">
        <v>2040.1999999999998</v>
      </c>
      <c r="H14" s="65">
        <v>1257.07</v>
      </c>
      <c r="I14" s="65">
        <v>5227.6200000000008</v>
      </c>
      <c r="J14" s="65">
        <v>2288.6999999999998</v>
      </c>
      <c r="K14" s="65">
        <v>2296.98</v>
      </c>
      <c r="L14" s="65">
        <v>3947.1299999999992</v>
      </c>
      <c r="M14" s="65">
        <v>-3412.4499999999994</v>
      </c>
      <c r="N14" s="65">
        <v>7692.5999999999995</v>
      </c>
      <c r="O14" s="65">
        <v>-3306.87</v>
      </c>
      <c r="P14" s="65"/>
      <c r="Q14" s="64">
        <v>24887.75</v>
      </c>
      <c r="R14" s="63">
        <v>24887.75</v>
      </c>
    </row>
    <row r="15" spans="1:19" x14ac:dyDescent="0.2">
      <c r="A15" s="18"/>
      <c r="B15" s="80"/>
      <c r="C15" s="81"/>
      <c r="D15" s="6" t="s">
        <v>307</v>
      </c>
      <c r="E15" s="52"/>
      <c r="F15" s="53"/>
      <c r="G15" s="53"/>
      <c r="H15" s="53"/>
      <c r="I15" s="53"/>
      <c r="J15" s="53"/>
      <c r="K15" s="53"/>
      <c r="L15" s="53">
        <v>5509.28</v>
      </c>
      <c r="M15" s="53">
        <v>5520.4500000000007</v>
      </c>
      <c r="N15" s="53"/>
      <c r="O15" s="53"/>
      <c r="P15" s="53"/>
      <c r="Q15" s="11">
        <v>11029.73</v>
      </c>
      <c r="R15" s="51">
        <v>11029.73</v>
      </c>
    </row>
    <row r="16" spans="1:19" x14ac:dyDescent="0.2">
      <c r="A16" s="18"/>
      <c r="B16" s="80"/>
      <c r="C16" s="79" t="s">
        <v>18</v>
      </c>
      <c r="D16" s="78"/>
      <c r="E16" s="77">
        <v>2643.5100000000007</v>
      </c>
      <c r="F16" s="76">
        <v>4213.26</v>
      </c>
      <c r="G16" s="76">
        <v>2040.1999999999998</v>
      </c>
      <c r="H16" s="76">
        <v>1257.07</v>
      </c>
      <c r="I16" s="76">
        <v>5227.6200000000008</v>
      </c>
      <c r="J16" s="76">
        <v>2288.6999999999998</v>
      </c>
      <c r="K16" s="76">
        <v>2296.98</v>
      </c>
      <c r="L16" s="76">
        <v>9456.41</v>
      </c>
      <c r="M16" s="76">
        <v>2108.0000000000014</v>
      </c>
      <c r="N16" s="76">
        <v>7692.5999999999995</v>
      </c>
      <c r="O16" s="76">
        <v>-3306.87</v>
      </c>
      <c r="P16" s="76"/>
      <c r="Q16" s="75">
        <v>35917.479999999996</v>
      </c>
      <c r="R16" s="74">
        <v>35917.479999999996</v>
      </c>
    </row>
    <row r="17" spans="1:18" x14ac:dyDescent="0.2">
      <c r="A17" s="18"/>
      <c r="B17" s="73" t="s">
        <v>20</v>
      </c>
      <c r="C17" s="72"/>
      <c r="D17" s="72"/>
      <c r="E17" s="71">
        <v>2643.5100000000007</v>
      </c>
      <c r="F17" s="70">
        <v>4213.26</v>
      </c>
      <c r="G17" s="70">
        <v>2040.1999999999998</v>
      </c>
      <c r="H17" s="70">
        <v>1257.07</v>
      </c>
      <c r="I17" s="70">
        <v>5227.6200000000008</v>
      </c>
      <c r="J17" s="70">
        <v>2288.6999999999998</v>
      </c>
      <c r="K17" s="70">
        <v>2296.98</v>
      </c>
      <c r="L17" s="70">
        <v>9456.41</v>
      </c>
      <c r="M17" s="70">
        <v>2108.0000000000014</v>
      </c>
      <c r="N17" s="70">
        <v>7692.5999999999995</v>
      </c>
      <c r="O17" s="70">
        <v>-3306.87</v>
      </c>
      <c r="P17" s="70"/>
      <c r="Q17" s="69">
        <v>35917.479999999996</v>
      </c>
      <c r="R17" s="68">
        <v>35917.479999999996</v>
      </c>
    </row>
    <row r="18" spans="1:18" x14ac:dyDescent="0.2">
      <c r="A18" s="18"/>
      <c r="B18" s="83" t="s">
        <v>42</v>
      </c>
      <c r="C18" s="82" t="s">
        <v>42</v>
      </c>
      <c r="D18" s="67" t="s">
        <v>42</v>
      </c>
      <c r="E18" s="66"/>
      <c r="F18" s="65">
        <v>730.40000000000009</v>
      </c>
      <c r="G18" s="65"/>
      <c r="H18" s="65"/>
      <c r="I18" s="65">
        <v>50</v>
      </c>
      <c r="J18" s="65">
        <v>1074.24</v>
      </c>
      <c r="K18" s="65">
        <v>2212.3999999999996</v>
      </c>
      <c r="L18" s="65">
        <v>4807.3599999999997</v>
      </c>
      <c r="M18" s="65">
        <v>1608.21</v>
      </c>
      <c r="N18" s="65">
        <v>2739.33</v>
      </c>
      <c r="O18" s="65"/>
      <c r="P18" s="65">
        <v>3517.6</v>
      </c>
      <c r="Q18" s="64">
        <v>16739.54</v>
      </c>
      <c r="R18" s="63">
        <v>16739.54</v>
      </c>
    </row>
    <row r="19" spans="1:18" x14ac:dyDescent="0.2">
      <c r="A19" s="18"/>
      <c r="B19" s="80"/>
      <c r="C19" s="79" t="s">
        <v>154</v>
      </c>
      <c r="D19" s="78"/>
      <c r="E19" s="77"/>
      <c r="F19" s="76">
        <v>730.40000000000009</v>
      </c>
      <c r="G19" s="76"/>
      <c r="H19" s="76"/>
      <c r="I19" s="76">
        <v>50</v>
      </c>
      <c r="J19" s="76">
        <v>1074.24</v>
      </c>
      <c r="K19" s="76">
        <v>2212.3999999999996</v>
      </c>
      <c r="L19" s="76">
        <v>4807.3599999999997</v>
      </c>
      <c r="M19" s="76">
        <v>1608.21</v>
      </c>
      <c r="N19" s="76">
        <v>2739.33</v>
      </c>
      <c r="O19" s="76"/>
      <c r="P19" s="76">
        <v>3517.6</v>
      </c>
      <c r="Q19" s="75">
        <v>16739.54</v>
      </c>
      <c r="R19" s="74">
        <v>16739.54</v>
      </c>
    </row>
    <row r="20" spans="1:18" x14ac:dyDescent="0.2">
      <c r="A20" s="18"/>
      <c r="B20" s="73" t="s">
        <v>154</v>
      </c>
      <c r="C20" s="72"/>
      <c r="D20" s="72"/>
      <c r="E20" s="71"/>
      <c r="F20" s="70">
        <v>730.40000000000009</v>
      </c>
      <c r="G20" s="70"/>
      <c r="H20" s="70"/>
      <c r="I20" s="70">
        <v>50</v>
      </c>
      <c r="J20" s="70">
        <v>1074.24</v>
      </c>
      <c r="K20" s="70">
        <v>2212.3999999999996</v>
      </c>
      <c r="L20" s="70">
        <v>4807.3599999999997</v>
      </c>
      <c r="M20" s="70">
        <v>1608.21</v>
      </c>
      <c r="N20" s="70">
        <v>2739.33</v>
      </c>
      <c r="O20" s="70"/>
      <c r="P20" s="70">
        <v>3517.6</v>
      </c>
      <c r="Q20" s="69">
        <v>16739.54</v>
      </c>
      <c r="R20" s="68">
        <v>16739.54</v>
      </c>
    </row>
    <row r="21" spans="1:18" x14ac:dyDescent="0.2">
      <c r="A21" s="18"/>
      <c r="B21" s="83" t="s">
        <v>43</v>
      </c>
      <c r="C21" s="82" t="s">
        <v>11</v>
      </c>
      <c r="D21" s="67" t="s">
        <v>12</v>
      </c>
      <c r="E21" s="66"/>
      <c r="F21" s="65">
        <v>302.53999999999996</v>
      </c>
      <c r="G21" s="65"/>
      <c r="H21" s="65"/>
      <c r="I21" s="65">
        <v>147.42999999999998</v>
      </c>
      <c r="J21" s="65"/>
      <c r="K21" s="65">
        <v>638.70000000000005</v>
      </c>
      <c r="L21" s="65">
        <v>2829.7</v>
      </c>
      <c r="M21" s="65">
        <v>1037.77</v>
      </c>
      <c r="N21" s="65">
        <v>1327.41</v>
      </c>
      <c r="O21" s="65"/>
      <c r="P21" s="65"/>
      <c r="Q21" s="64">
        <v>6283.5499999999993</v>
      </c>
      <c r="R21" s="63">
        <v>6283.5499999999993</v>
      </c>
    </row>
    <row r="22" spans="1:18" x14ac:dyDescent="0.2">
      <c r="A22" s="18"/>
      <c r="B22" s="80"/>
      <c r="C22" s="81"/>
      <c r="D22" s="6" t="s">
        <v>104</v>
      </c>
      <c r="E22" s="52"/>
      <c r="F22" s="53"/>
      <c r="G22" s="53"/>
      <c r="H22" s="53"/>
      <c r="I22" s="53"/>
      <c r="J22" s="53"/>
      <c r="K22" s="53"/>
      <c r="L22" s="53">
        <v>5526</v>
      </c>
      <c r="M22" s="53">
        <v>6140</v>
      </c>
      <c r="N22" s="53"/>
      <c r="O22" s="53"/>
      <c r="P22" s="53"/>
      <c r="Q22" s="11">
        <v>11666</v>
      </c>
      <c r="R22" s="51">
        <v>11666</v>
      </c>
    </row>
    <row r="23" spans="1:18" x14ac:dyDescent="0.2">
      <c r="A23" s="18"/>
      <c r="B23" s="80"/>
      <c r="C23" s="79" t="s">
        <v>18</v>
      </c>
      <c r="D23" s="78"/>
      <c r="E23" s="77"/>
      <c r="F23" s="76">
        <v>302.53999999999996</v>
      </c>
      <c r="G23" s="76"/>
      <c r="H23" s="76"/>
      <c r="I23" s="76">
        <v>147.42999999999998</v>
      </c>
      <c r="J23" s="76"/>
      <c r="K23" s="76">
        <v>638.70000000000005</v>
      </c>
      <c r="L23" s="76">
        <v>8355.7000000000007</v>
      </c>
      <c r="M23" s="76">
        <v>7177.77</v>
      </c>
      <c r="N23" s="76">
        <v>1327.41</v>
      </c>
      <c r="O23" s="76"/>
      <c r="P23" s="76"/>
      <c r="Q23" s="75">
        <v>17949.55</v>
      </c>
      <c r="R23" s="74">
        <v>17949.55</v>
      </c>
    </row>
    <row r="24" spans="1:18" x14ac:dyDescent="0.2">
      <c r="A24" s="18"/>
      <c r="B24" s="73" t="s">
        <v>156</v>
      </c>
      <c r="C24" s="72"/>
      <c r="D24" s="72"/>
      <c r="E24" s="71"/>
      <c r="F24" s="70">
        <v>302.53999999999996</v>
      </c>
      <c r="G24" s="70"/>
      <c r="H24" s="70"/>
      <c r="I24" s="70">
        <v>147.42999999999998</v>
      </c>
      <c r="J24" s="70"/>
      <c r="K24" s="70">
        <v>638.70000000000005</v>
      </c>
      <c r="L24" s="70">
        <v>8355.7000000000007</v>
      </c>
      <c r="M24" s="70">
        <v>7177.77</v>
      </c>
      <c r="N24" s="70">
        <v>1327.41</v>
      </c>
      <c r="O24" s="70"/>
      <c r="P24" s="70"/>
      <c r="Q24" s="69">
        <v>17949.55</v>
      </c>
      <c r="R24" s="68">
        <v>17949.55</v>
      </c>
    </row>
    <row r="25" spans="1:18" x14ac:dyDescent="0.2">
      <c r="A25" s="135" t="s">
        <v>21</v>
      </c>
      <c r="B25" s="136"/>
      <c r="C25" s="136"/>
      <c r="D25" s="136"/>
      <c r="E25" s="138">
        <v>2845.9300000000007</v>
      </c>
      <c r="F25" s="139">
        <v>5246.2400000000007</v>
      </c>
      <c r="G25" s="139">
        <v>2045.11</v>
      </c>
      <c r="H25" s="139">
        <v>1950.48</v>
      </c>
      <c r="I25" s="139">
        <v>5425.0600000000013</v>
      </c>
      <c r="J25" s="139">
        <v>3362.3899999999994</v>
      </c>
      <c r="K25" s="139">
        <v>5147.4199999999992</v>
      </c>
      <c r="L25" s="139">
        <v>22619.489999999998</v>
      </c>
      <c r="M25" s="139">
        <v>12746.630000000001</v>
      </c>
      <c r="N25" s="139">
        <v>11759.34</v>
      </c>
      <c r="O25" s="139">
        <v>-3306.8599999999997</v>
      </c>
      <c r="P25" s="139">
        <v>3517.6</v>
      </c>
      <c r="Q25" s="140">
        <v>73358.83</v>
      </c>
      <c r="R25" s="152">
        <v>73358.83</v>
      </c>
    </row>
    <row r="26" spans="1:18" x14ac:dyDescent="0.2">
      <c r="A26" s="67"/>
      <c r="B26" s="67"/>
      <c r="C26" s="67"/>
      <c r="D26" s="67"/>
      <c r="E26" s="66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4"/>
      <c r="R26" s="63"/>
    </row>
    <row r="27" spans="1:18" x14ac:dyDescent="0.2">
      <c r="A27" s="84" t="s">
        <v>45</v>
      </c>
      <c r="B27" s="83" t="s">
        <v>100</v>
      </c>
      <c r="C27" s="82" t="s">
        <v>49</v>
      </c>
      <c r="D27" s="67" t="s">
        <v>229</v>
      </c>
      <c r="E27" s="66"/>
      <c r="F27" s="65"/>
      <c r="G27" s="65">
        <v>5589.6399999999994</v>
      </c>
      <c r="H27" s="65"/>
      <c r="I27" s="65"/>
      <c r="J27" s="65"/>
      <c r="K27" s="65"/>
      <c r="L27" s="65"/>
      <c r="M27" s="65"/>
      <c r="N27" s="65"/>
      <c r="O27" s="65"/>
      <c r="P27" s="65"/>
      <c r="Q27" s="64">
        <v>5589.6399999999994</v>
      </c>
      <c r="R27" s="63">
        <v>5589.6399999999994</v>
      </c>
    </row>
    <row r="28" spans="1:18" x14ac:dyDescent="0.2">
      <c r="A28" s="18"/>
      <c r="B28" s="80"/>
      <c r="C28" s="79" t="s">
        <v>159</v>
      </c>
      <c r="D28" s="78"/>
      <c r="E28" s="77"/>
      <c r="F28" s="76"/>
      <c r="G28" s="76">
        <v>5589.6399999999994</v>
      </c>
      <c r="H28" s="76"/>
      <c r="I28" s="76"/>
      <c r="J28" s="76"/>
      <c r="K28" s="76"/>
      <c r="L28" s="76"/>
      <c r="M28" s="76"/>
      <c r="N28" s="76"/>
      <c r="O28" s="76"/>
      <c r="P28" s="76"/>
      <c r="Q28" s="75">
        <v>5589.6399999999994</v>
      </c>
      <c r="R28" s="74">
        <v>5589.6399999999994</v>
      </c>
    </row>
    <row r="29" spans="1:18" x14ac:dyDescent="0.2">
      <c r="A29" s="18"/>
      <c r="B29" s="73" t="s">
        <v>160</v>
      </c>
      <c r="C29" s="72"/>
      <c r="D29" s="72"/>
      <c r="E29" s="71"/>
      <c r="F29" s="70"/>
      <c r="G29" s="70">
        <v>5589.6399999999994</v>
      </c>
      <c r="H29" s="70"/>
      <c r="I29" s="70"/>
      <c r="J29" s="70"/>
      <c r="K29" s="70"/>
      <c r="L29" s="70"/>
      <c r="M29" s="70"/>
      <c r="N29" s="70"/>
      <c r="O29" s="70"/>
      <c r="P29" s="70"/>
      <c r="Q29" s="69">
        <v>5589.6399999999994</v>
      </c>
      <c r="R29" s="68">
        <v>5589.6399999999994</v>
      </c>
    </row>
    <row r="30" spans="1:18" x14ac:dyDescent="0.2">
      <c r="A30" s="18"/>
      <c r="B30" s="83" t="s">
        <v>14</v>
      </c>
      <c r="C30" s="82" t="s">
        <v>11</v>
      </c>
      <c r="D30" s="67" t="s">
        <v>12</v>
      </c>
      <c r="E30" s="66"/>
      <c r="F30" s="65"/>
      <c r="G30" s="65">
        <v>474.36</v>
      </c>
      <c r="H30" s="65"/>
      <c r="I30" s="65"/>
      <c r="J30" s="65"/>
      <c r="K30" s="65"/>
      <c r="L30" s="65"/>
      <c r="M30" s="65"/>
      <c r="N30" s="65"/>
      <c r="O30" s="65"/>
      <c r="P30" s="65"/>
      <c r="Q30" s="64">
        <v>474.36</v>
      </c>
      <c r="R30" s="63">
        <v>474.36</v>
      </c>
    </row>
    <row r="31" spans="1:18" x14ac:dyDescent="0.2">
      <c r="A31" s="18"/>
      <c r="B31" s="80"/>
      <c r="C31" s="79" t="s">
        <v>18</v>
      </c>
      <c r="D31" s="78"/>
      <c r="E31" s="77"/>
      <c r="F31" s="76"/>
      <c r="G31" s="76">
        <v>474.36</v>
      </c>
      <c r="H31" s="76"/>
      <c r="I31" s="76"/>
      <c r="J31" s="76"/>
      <c r="K31" s="76"/>
      <c r="L31" s="76"/>
      <c r="M31" s="76"/>
      <c r="N31" s="76"/>
      <c r="O31" s="76"/>
      <c r="P31" s="76"/>
      <c r="Q31" s="75">
        <v>474.36</v>
      </c>
      <c r="R31" s="74">
        <v>474.36</v>
      </c>
    </row>
    <row r="32" spans="1:18" x14ac:dyDescent="0.2">
      <c r="A32" s="18"/>
      <c r="B32" s="73" t="s">
        <v>20</v>
      </c>
      <c r="C32" s="72"/>
      <c r="D32" s="72"/>
      <c r="E32" s="71"/>
      <c r="F32" s="70"/>
      <c r="G32" s="70">
        <v>474.36</v>
      </c>
      <c r="H32" s="70"/>
      <c r="I32" s="70"/>
      <c r="J32" s="70"/>
      <c r="K32" s="70"/>
      <c r="L32" s="70"/>
      <c r="M32" s="70"/>
      <c r="N32" s="70"/>
      <c r="O32" s="70"/>
      <c r="P32" s="70"/>
      <c r="Q32" s="69">
        <v>474.36</v>
      </c>
      <c r="R32" s="68">
        <v>474.36</v>
      </c>
    </row>
    <row r="33" spans="1:18" x14ac:dyDescent="0.2">
      <c r="A33" s="18"/>
      <c r="B33" s="83" t="s">
        <v>35</v>
      </c>
      <c r="C33" s="82" t="s">
        <v>47</v>
      </c>
      <c r="D33" s="67" t="s">
        <v>35</v>
      </c>
      <c r="E33" s="66"/>
      <c r="F33" s="65"/>
      <c r="G33" s="65">
        <v>558.55999999999995</v>
      </c>
      <c r="H33" s="65"/>
      <c r="I33" s="65"/>
      <c r="J33" s="65"/>
      <c r="K33" s="65"/>
      <c r="L33" s="65"/>
      <c r="M33" s="65"/>
      <c r="N33" s="65"/>
      <c r="O33" s="65"/>
      <c r="P33" s="65"/>
      <c r="Q33" s="64">
        <v>558.55999999999995</v>
      </c>
      <c r="R33" s="63">
        <v>558.55999999999995</v>
      </c>
    </row>
    <row r="34" spans="1:18" x14ac:dyDescent="0.2">
      <c r="A34" s="18"/>
      <c r="B34" s="80"/>
      <c r="C34" s="79" t="s">
        <v>166</v>
      </c>
      <c r="D34" s="78"/>
      <c r="E34" s="77"/>
      <c r="F34" s="76"/>
      <c r="G34" s="76">
        <v>558.55999999999995</v>
      </c>
      <c r="H34" s="76"/>
      <c r="I34" s="76"/>
      <c r="J34" s="76"/>
      <c r="K34" s="76"/>
      <c r="L34" s="76"/>
      <c r="M34" s="76"/>
      <c r="N34" s="76"/>
      <c r="O34" s="76"/>
      <c r="P34" s="76"/>
      <c r="Q34" s="75">
        <v>558.55999999999995</v>
      </c>
      <c r="R34" s="74">
        <v>558.55999999999995</v>
      </c>
    </row>
    <row r="35" spans="1:18" x14ac:dyDescent="0.2">
      <c r="A35" s="18"/>
      <c r="B35" s="73" t="s">
        <v>145</v>
      </c>
      <c r="C35" s="72"/>
      <c r="D35" s="72"/>
      <c r="E35" s="71"/>
      <c r="F35" s="70"/>
      <c r="G35" s="70">
        <v>558.55999999999995</v>
      </c>
      <c r="H35" s="70"/>
      <c r="I35" s="70"/>
      <c r="J35" s="70"/>
      <c r="K35" s="70"/>
      <c r="L35" s="70"/>
      <c r="M35" s="70"/>
      <c r="N35" s="70"/>
      <c r="O35" s="70"/>
      <c r="P35" s="70"/>
      <c r="Q35" s="69">
        <v>558.55999999999995</v>
      </c>
      <c r="R35" s="68">
        <v>558.55999999999995</v>
      </c>
    </row>
    <row r="36" spans="1:18" x14ac:dyDescent="0.2">
      <c r="A36" s="135" t="s">
        <v>180</v>
      </c>
      <c r="B36" s="136"/>
      <c r="C36" s="136"/>
      <c r="D36" s="136"/>
      <c r="E36" s="138"/>
      <c r="F36" s="139"/>
      <c r="G36" s="139">
        <v>6622.5599999999995</v>
      </c>
      <c r="H36" s="139"/>
      <c r="I36" s="139"/>
      <c r="J36" s="139"/>
      <c r="K36" s="139"/>
      <c r="L36" s="139"/>
      <c r="M36" s="139"/>
      <c r="N36" s="139"/>
      <c r="O36" s="139"/>
      <c r="P36" s="139"/>
      <c r="Q36" s="140">
        <v>6622.5599999999995</v>
      </c>
      <c r="R36" s="152">
        <v>6622.5599999999995</v>
      </c>
    </row>
    <row r="37" spans="1:18" x14ac:dyDescent="0.2">
      <c r="A37" s="67"/>
      <c r="B37" s="67"/>
      <c r="C37" s="67"/>
      <c r="D37" s="67"/>
      <c r="E37" s="66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4"/>
      <c r="R37" s="63"/>
    </row>
    <row r="38" spans="1:18" x14ac:dyDescent="0.2">
      <c r="A38" s="84" t="s">
        <v>54</v>
      </c>
      <c r="B38" s="83" t="s">
        <v>78</v>
      </c>
      <c r="C38" s="82" t="s">
        <v>37</v>
      </c>
      <c r="D38" s="67" t="s">
        <v>38</v>
      </c>
      <c r="E38" s="66"/>
      <c r="F38" s="65">
        <v>1240</v>
      </c>
      <c r="G38" s="65"/>
      <c r="H38" s="65">
        <v>295.52</v>
      </c>
      <c r="I38" s="65"/>
      <c r="J38" s="65"/>
      <c r="K38" s="65"/>
      <c r="L38" s="65"/>
      <c r="M38" s="65"/>
      <c r="N38" s="65"/>
      <c r="O38" s="65"/>
      <c r="P38" s="65"/>
      <c r="Q38" s="64">
        <v>1535.52</v>
      </c>
      <c r="R38" s="63">
        <v>1535.52</v>
      </c>
    </row>
    <row r="39" spans="1:18" x14ac:dyDescent="0.2">
      <c r="A39" s="18"/>
      <c r="B39" s="80"/>
      <c r="C39" s="79" t="s">
        <v>147</v>
      </c>
      <c r="D39" s="78"/>
      <c r="E39" s="77"/>
      <c r="F39" s="76">
        <v>1240</v>
      </c>
      <c r="G39" s="76"/>
      <c r="H39" s="76">
        <v>295.52</v>
      </c>
      <c r="I39" s="76"/>
      <c r="J39" s="76"/>
      <c r="K39" s="76"/>
      <c r="L39" s="76"/>
      <c r="M39" s="76"/>
      <c r="N39" s="76"/>
      <c r="O39" s="76"/>
      <c r="P39" s="76"/>
      <c r="Q39" s="75">
        <v>1535.52</v>
      </c>
      <c r="R39" s="74">
        <v>1535.52</v>
      </c>
    </row>
    <row r="40" spans="1:18" x14ac:dyDescent="0.2">
      <c r="A40" s="18"/>
      <c r="B40" s="73" t="s">
        <v>181</v>
      </c>
      <c r="C40" s="72"/>
      <c r="D40" s="72"/>
      <c r="E40" s="71"/>
      <c r="F40" s="70">
        <v>1240</v>
      </c>
      <c r="G40" s="70"/>
      <c r="H40" s="70">
        <v>295.52</v>
      </c>
      <c r="I40" s="70"/>
      <c r="J40" s="70"/>
      <c r="K40" s="70"/>
      <c r="L40" s="70"/>
      <c r="M40" s="70"/>
      <c r="N40" s="70"/>
      <c r="O40" s="70"/>
      <c r="P40" s="70"/>
      <c r="Q40" s="69">
        <v>1535.52</v>
      </c>
      <c r="R40" s="68">
        <v>1535.52</v>
      </c>
    </row>
    <row r="41" spans="1:18" x14ac:dyDescent="0.2">
      <c r="A41" s="18"/>
      <c r="B41" s="83" t="s">
        <v>43</v>
      </c>
      <c r="C41" s="82" t="s">
        <v>11</v>
      </c>
      <c r="D41" s="67" t="s">
        <v>12</v>
      </c>
      <c r="E41" s="66"/>
      <c r="F41" s="65"/>
      <c r="G41" s="65"/>
      <c r="H41" s="65"/>
      <c r="I41" s="65"/>
      <c r="J41" s="65">
        <v>6094.9</v>
      </c>
      <c r="K41" s="65">
        <v>8088.5300000000007</v>
      </c>
      <c r="L41" s="65">
        <v>12832.620000000003</v>
      </c>
      <c r="M41" s="65">
        <v>11719.74</v>
      </c>
      <c r="N41" s="65">
        <v>2192.0200000000004</v>
      </c>
      <c r="O41" s="65"/>
      <c r="P41" s="65"/>
      <c r="Q41" s="64">
        <v>40927.81</v>
      </c>
      <c r="R41" s="63">
        <v>40927.81</v>
      </c>
    </row>
    <row r="42" spans="1:18" x14ac:dyDescent="0.2">
      <c r="A42" s="18"/>
      <c r="B42" s="80"/>
      <c r="C42" s="81"/>
      <c r="D42" s="6" t="s">
        <v>289</v>
      </c>
      <c r="E42" s="52"/>
      <c r="F42" s="53"/>
      <c r="G42" s="53"/>
      <c r="H42" s="53"/>
      <c r="I42" s="53"/>
      <c r="J42" s="53"/>
      <c r="K42" s="53"/>
      <c r="L42" s="53"/>
      <c r="M42" s="53"/>
      <c r="N42" s="53">
        <v>5158.2199999999993</v>
      </c>
      <c r="O42" s="53"/>
      <c r="P42" s="53"/>
      <c r="Q42" s="11">
        <v>5158.2199999999993</v>
      </c>
      <c r="R42" s="51">
        <v>5158.2199999999993</v>
      </c>
    </row>
    <row r="43" spans="1:18" x14ac:dyDescent="0.2">
      <c r="A43" s="18"/>
      <c r="B43" s="80"/>
      <c r="C43" s="81"/>
      <c r="D43" s="6" t="s">
        <v>119</v>
      </c>
      <c r="E43" s="52"/>
      <c r="F43" s="53"/>
      <c r="G43" s="53"/>
      <c r="H43" s="53"/>
      <c r="I43" s="53"/>
      <c r="J43" s="53">
        <v>5607</v>
      </c>
      <c r="K43" s="53">
        <v>11789.090000000002</v>
      </c>
      <c r="L43" s="53"/>
      <c r="M43" s="53">
        <v>5144.6299999999992</v>
      </c>
      <c r="N43" s="53">
        <v>8733.3100000000013</v>
      </c>
      <c r="O43" s="53"/>
      <c r="P43" s="53"/>
      <c r="Q43" s="11">
        <v>31274.030000000002</v>
      </c>
      <c r="R43" s="51">
        <v>31274.030000000002</v>
      </c>
    </row>
    <row r="44" spans="1:18" x14ac:dyDescent="0.2">
      <c r="A44" s="18"/>
      <c r="B44" s="80"/>
      <c r="C44" s="79" t="s">
        <v>18</v>
      </c>
      <c r="D44" s="78"/>
      <c r="E44" s="77"/>
      <c r="F44" s="76"/>
      <c r="G44" s="76"/>
      <c r="H44" s="76"/>
      <c r="I44" s="76"/>
      <c r="J44" s="76">
        <v>11701.9</v>
      </c>
      <c r="K44" s="76">
        <v>19877.620000000003</v>
      </c>
      <c r="L44" s="76">
        <v>12832.620000000003</v>
      </c>
      <c r="M44" s="76">
        <v>16864.37</v>
      </c>
      <c r="N44" s="76">
        <v>16083.550000000001</v>
      </c>
      <c r="O44" s="76"/>
      <c r="P44" s="76"/>
      <c r="Q44" s="75">
        <v>77360.06</v>
      </c>
      <c r="R44" s="74">
        <v>77360.06</v>
      </c>
    </row>
    <row r="45" spans="1:18" x14ac:dyDescent="0.2">
      <c r="A45" s="18"/>
      <c r="B45" s="73" t="s">
        <v>156</v>
      </c>
      <c r="C45" s="72"/>
      <c r="D45" s="72"/>
      <c r="E45" s="71"/>
      <c r="F45" s="70"/>
      <c r="G45" s="70"/>
      <c r="H45" s="70"/>
      <c r="I45" s="70"/>
      <c r="J45" s="70">
        <v>11701.9</v>
      </c>
      <c r="K45" s="70">
        <v>19877.620000000003</v>
      </c>
      <c r="L45" s="70">
        <v>12832.620000000003</v>
      </c>
      <c r="M45" s="70">
        <v>16864.37</v>
      </c>
      <c r="N45" s="70">
        <v>16083.550000000001</v>
      </c>
      <c r="O45" s="70"/>
      <c r="P45" s="70"/>
      <c r="Q45" s="69">
        <v>77360.06</v>
      </c>
      <c r="R45" s="68">
        <v>77360.06</v>
      </c>
    </row>
    <row r="46" spans="1:18" x14ac:dyDescent="0.2">
      <c r="A46" s="18"/>
      <c r="B46" s="83" t="s">
        <v>86</v>
      </c>
      <c r="C46" s="82" t="s">
        <v>37</v>
      </c>
      <c r="D46" s="67" t="s">
        <v>38</v>
      </c>
      <c r="E46" s="66">
        <v>440.21</v>
      </c>
      <c r="F46" s="65">
        <v>439.19</v>
      </c>
      <c r="G46" s="65">
        <v>878.38</v>
      </c>
      <c r="H46" s="65"/>
      <c r="I46" s="65">
        <v>878.38</v>
      </c>
      <c r="J46" s="65">
        <v>439.19</v>
      </c>
      <c r="K46" s="65">
        <v>439.19</v>
      </c>
      <c r="L46" s="65">
        <v>439.19</v>
      </c>
      <c r="M46" s="65">
        <v>439.19</v>
      </c>
      <c r="N46" s="65">
        <v>1021.69</v>
      </c>
      <c r="O46" s="65"/>
      <c r="P46" s="65"/>
      <c r="Q46" s="64">
        <v>5414.6100000000006</v>
      </c>
      <c r="R46" s="63">
        <v>5414.6100000000006</v>
      </c>
    </row>
    <row r="47" spans="1:18" x14ac:dyDescent="0.2">
      <c r="A47" s="18"/>
      <c r="B47" s="80"/>
      <c r="C47" s="79" t="s">
        <v>147</v>
      </c>
      <c r="D47" s="78"/>
      <c r="E47" s="77">
        <v>440.21</v>
      </c>
      <c r="F47" s="76">
        <v>439.19</v>
      </c>
      <c r="G47" s="76">
        <v>878.38</v>
      </c>
      <c r="H47" s="76"/>
      <c r="I47" s="76">
        <v>878.38</v>
      </c>
      <c r="J47" s="76">
        <v>439.19</v>
      </c>
      <c r="K47" s="76">
        <v>439.19</v>
      </c>
      <c r="L47" s="76">
        <v>439.19</v>
      </c>
      <c r="M47" s="76">
        <v>439.19</v>
      </c>
      <c r="N47" s="76">
        <v>1021.69</v>
      </c>
      <c r="O47" s="76"/>
      <c r="P47" s="76"/>
      <c r="Q47" s="75">
        <v>5414.6100000000006</v>
      </c>
      <c r="R47" s="74">
        <v>5414.6100000000006</v>
      </c>
    </row>
    <row r="48" spans="1:18" x14ac:dyDescent="0.2">
      <c r="A48" s="18"/>
      <c r="B48" s="73" t="s">
        <v>189</v>
      </c>
      <c r="C48" s="72"/>
      <c r="D48" s="72"/>
      <c r="E48" s="71">
        <v>440.21</v>
      </c>
      <c r="F48" s="70">
        <v>439.19</v>
      </c>
      <c r="G48" s="70">
        <v>878.38</v>
      </c>
      <c r="H48" s="70"/>
      <c r="I48" s="70">
        <v>878.38</v>
      </c>
      <c r="J48" s="70">
        <v>439.19</v>
      </c>
      <c r="K48" s="70">
        <v>439.19</v>
      </c>
      <c r="L48" s="70">
        <v>439.19</v>
      </c>
      <c r="M48" s="70">
        <v>439.19</v>
      </c>
      <c r="N48" s="70">
        <v>1021.69</v>
      </c>
      <c r="O48" s="70"/>
      <c r="P48" s="70"/>
      <c r="Q48" s="69">
        <v>5414.6100000000006</v>
      </c>
      <c r="R48" s="68">
        <v>5414.6100000000006</v>
      </c>
    </row>
    <row r="49" spans="1:18" x14ac:dyDescent="0.2">
      <c r="A49" s="14" t="s">
        <v>191</v>
      </c>
      <c r="B49" s="15"/>
      <c r="C49" s="15"/>
      <c r="D49" s="15"/>
      <c r="E49" s="41">
        <v>440.21</v>
      </c>
      <c r="F49" s="42">
        <v>1679.19</v>
      </c>
      <c r="G49" s="42">
        <v>878.38</v>
      </c>
      <c r="H49" s="42">
        <v>295.52</v>
      </c>
      <c r="I49" s="42">
        <v>878.38</v>
      </c>
      <c r="J49" s="42">
        <v>12141.09</v>
      </c>
      <c r="K49" s="42">
        <v>20316.810000000001</v>
      </c>
      <c r="L49" s="42">
        <v>13271.810000000003</v>
      </c>
      <c r="M49" s="42">
        <v>17303.559999999998</v>
      </c>
      <c r="N49" s="42">
        <v>17105.240000000002</v>
      </c>
      <c r="O49" s="42"/>
      <c r="P49" s="42"/>
      <c r="Q49" s="21">
        <v>84310.19</v>
      </c>
      <c r="R49" s="32">
        <v>84310.19</v>
      </c>
    </row>
    <row r="50" spans="1:18" x14ac:dyDescent="0.2">
      <c r="A50" s="67"/>
      <c r="B50" s="67"/>
      <c r="C50" s="67"/>
      <c r="D50" s="67"/>
      <c r="E50" s="66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4"/>
      <c r="R50" s="63"/>
    </row>
    <row r="51" spans="1:18" x14ac:dyDescent="0.2">
      <c r="A51" s="84" t="s">
        <v>15</v>
      </c>
      <c r="B51" s="83" t="s">
        <v>56</v>
      </c>
      <c r="C51" s="82" t="s">
        <v>57</v>
      </c>
      <c r="D51" s="67" t="s">
        <v>58</v>
      </c>
      <c r="E51" s="66"/>
      <c r="F51" s="65">
        <v>8.18</v>
      </c>
      <c r="G51" s="65">
        <v>36.89</v>
      </c>
      <c r="H51" s="65">
        <v>1.95</v>
      </c>
      <c r="I51" s="65"/>
      <c r="J51" s="65"/>
      <c r="K51" s="65"/>
      <c r="L51" s="65"/>
      <c r="M51" s="65"/>
      <c r="N51" s="65"/>
      <c r="O51" s="65"/>
      <c r="P51" s="65"/>
      <c r="Q51" s="64">
        <v>47.02</v>
      </c>
      <c r="R51" s="63">
        <v>47.02</v>
      </c>
    </row>
    <row r="52" spans="1:18" x14ac:dyDescent="0.2">
      <c r="A52" s="18"/>
      <c r="B52" s="80"/>
      <c r="C52" s="79" t="s">
        <v>192</v>
      </c>
      <c r="D52" s="78"/>
      <c r="E52" s="77"/>
      <c r="F52" s="76">
        <v>8.18</v>
      </c>
      <c r="G52" s="76">
        <v>36.89</v>
      </c>
      <c r="H52" s="76">
        <v>1.95</v>
      </c>
      <c r="I52" s="76"/>
      <c r="J52" s="76"/>
      <c r="K52" s="76"/>
      <c r="L52" s="76"/>
      <c r="M52" s="76"/>
      <c r="N52" s="76"/>
      <c r="O52" s="76"/>
      <c r="P52" s="76"/>
      <c r="Q52" s="75">
        <v>47.02</v>
      </c>
      <c r="R52" s="74">
        <v>47.02</v>
      </c>
    </row>
    <row r="53" spans="1:18" x14ac:dyDescent="0.2">
      <c r="A53" s="18"/>
      <c r="B53" s="80"/>
      <c r="C53" s="82" t="s">
        <v>11</v>
      </c>
      <c r="D53" s="67" t="s">
        <v>12</v>
      </c>
      <c r="E53" s="66"/>
      <c r="F53" s="65"/>
      <c r="G53" s="65">
        <v>335.33</v>
      </c>
      <c r="H53" s="65"/>
      <c r="I53" s="65"/>
      <c r="J53" s="65"/>
      <c r="K53" s="65"/>
      <c r="L53" s="65"/>
      <c r="M53" s="65"/>
      <c r="N53" s="65"/>
      <c r="O53" s="65"/>
      <c r="P53" s="65"/>
      <c r="Q53" s="64">
        <v>335.33</v>
      </c>
      <c r="R53" s="63">
        <v>335.33</v>
      </c>
    </row>
    <row r="54" spans="1:18" x14ac:dyDescent="0.2">
      <c r="A54" s="18"/>
      <c r="B54" s="80"/>
      <c r="C54" s="79" t="s">
        <v>18</v>
      </c>
      <c r="D54" s="78"/>
      <c r="E54" s="77"/>
      <c r="F54" s="76"/>
      <c r="G54" s="76">
        <v>335.33</v>
      </c>
      <c r="H54" s="76"/>
      <c r="I54" s="76"/>
      <c r="J54" s="76"/>
      <c r="K54" s="76"/>
      <c r="L54" s="76"/>
      <c r="M54" s="76"/>
      <c r="N54" s="76"/>
      <c r="O54" s="76"/>
      <c r="P54" s="76"/>
      <c r="Q54" s="75">
        <v>335.33</v>
      </c>
      <c r="R54" s="74">
        <v>335.33</v>
      </c>
    </row>
    <row r="55" spans="1:18" x14ac:dyDescent="0.2">
      <c r="A55" s="18"/>
      <c r="B55" s="73" t="s">
        <v>193</v>
      </c>
      <c r="C55" s="72"/>
      <c r="D55" s="72"/>
      <c r="E55" s="71"/>
      <c r="F55" s="70">
        <v>8.18</v>
      </c>
      <c r="G55" s="70">
        <v>372.21999999999997</v>
      </c>
      <c r="H55" s="70">
        <v>1.95</v>
      </c>
      <c r="I55" s="70"/>
      <c r="J55" s="70"/>
      <c r="K55" s="70"/>
      <c r="L55" s="70"/>
      <c r="M55" s="70"/>
      <c r="N55" s="70"/>
      <c r="O55" s="70"/>
      <c r="P55" s="70"/>
      <c r="Q55" s="69">
        <v>382.34999999999997</v>
      </c>
      <c r="R55" s="68">
        <v>382.34999999999997</v>
      </c>
    </row>
    <row r="56" spans="1:18" x14ac:dyDescent="0.2">
      <c r="A56" s="18"/>
      <c r="B56" s="83" t="s">
        <v>14</v>
      </c>
      <c r="C56" s="82" t="s">
        <v>11</v>
      </c>
      <c r="D56" s="67" t="s">
        <v>12</v>
      </c>
      <c r="E56" s="66">
        <v>155.44999999999999</v>
      </c>
      <c r="F56" s="65">
        <v>647.93000000000006</v>
      </c>
      <c r="G56" s="65">
        <v>915.16000000000008</v>
      </c>
      <c r="H56" s="65">
        <v>390.32000000000005</v>
      </c>
      <c r="I56" s="65">
        <v>197.22000000000003</v>
      </c>
      <c r="J56" s="65">
        <v>4987.9799999999996</v>
      </c>
      <c r="K56" s="65">
        <v>8777.94</v>
      </c>
      <c r="L56" s="65">
        <v>9999.2199999999993</v>
      </c>
      <c r="M56" s="65">
        <v>6117.6100000000006</v>
      </c>
      <c r="N56" s="65">
        <v>7497.3</v>
      </c>
      <c r="O56" s="65">
        <v>-1310.6099999999999</v>
      </c>
      <c r="P56" s="65">
        <v>262.98</v>
      </c>
      <c r="Q56" s="64">
        <v>38638.500000000007</v>
      </c>
      <c r="R56" s="63">
        <v>38638.500000000007</v>
      </c>
    </row>
    <row r="57" spans="1:18" x14ac:dyDescent="0.2">
      <c r="A57" s="18"/>
      <c r="B57" s="80"/>
      <c r="C57" s="79" t="s">
        <v>18</v>
      </c>
      <c r="D57" s="78"/>
      <c r="E57" s="77">
        <v>155.44999999999999</v>
      </c>
      <c r="F57" s="76">
        <v>647.93000000000006</v>
      </c>
      <c r="G57" s="76">
        <v>915.16000000000008</v>
      </c>
      <c r="H57" s="76">
        <v>390.32000000000005</v>
      </c>
      <c r="I57" s="76">
        <v>197.22000000000003</v>
      </c>
      <c r="J57" s="76">
        <v>4987.9799999999996</v>
      </c>
      <c r="K57" s="76">
        <v>8777.94</v>
      </c>
      <c r="L57" s="76">
        <v>9999.2199999999993</v>
      </c>
      <c r="M57" s="76">
        <v>6117.6100000000006</v>
      </c>
      <c r="N57" s="76">
        <v>7497.3</v>
      </c>
      <c r="O57" s="76">
        <v>-1310.6099999999999</v>
      </c>
      <c r="P57" s="76">
        <v>262.98</v>
      </c>
      <c r="Q57" s="75">
        <v>38638.500000000007</v>
      </c>
      <c r="R57" s="74">
        <v>38638.500000000007</v>
      </c>
    </row>
    <row r="58" spans="1:18" x14ac:dyDescent="0.2">
      <c r="A58" s="18"/>
      <c r="B58" s="73" t="s">
        <v>20</v>
      </c>
      <c r="C58" s="72"/>
      <c r="D58" s="72"/>
      <c r="E58" s="71">
        <v>155.44999999999999</v>
      </c>
      <c r="F58" s="70">
        <v>647.93000000000006</v>
      </c>
      <c r="G58" s="70">
        <v>915.16000000000008</v>
      </c>
      <c r="H58" s="70">
        <v>390.32000000000005</v>
      </c>
      <c r="I58" s="70">
        <v>197.22000000000003</v>
      </c>
      <c r="J58" s="70">
        <v>4987.9799999999996</v>
      </c>
      <c r="K58" s="70">
        <v>8777.94</v>
      </c>
      <c r="L58" s="70">
        <v>9999.2199999999993</v>
      </c>
      <c r="M58" s="70">
        <v>6117.6100000000006</v>
      </c>
      <c r="N58" s="70">
        <v>7497.3</v>
      </c>
      <c r="O58" s="70">
        <v>-1310.6099999999999</v>
      </c>
      <c r="P58" s="70">
        <v>262.98</v>
      </c>
      <c r="Q58" s="69">
        <v>38638.500000000007</v>
      </c>
      <c r="R58" s="68">
        <v>38638.500000000007</v>
      </c>
    </row>
    <row r="59" spans="1:18" x14ac:dyDescent="0.2">
      <c r="A59" s="14" t="s">
        <v>22</v>
      </c>
      <c r="B59" s="15"/>
      <c r="C59" s="15"/>
      <c r="D59" s="15"/>
      <c r="E59" s="41">
        <v>155.44999999999999</v>
      </c>
      <c r="F59" s="42">
        <v>656.11</v>
      </c>
      <c r="G59" s="42">
        <v>1287.3800000000001</v>
      </c>
      <c r="H59" s="42">
        <v>392.27000000000004</v>
      </c>
      <c r="I59" s="42">
        <v>197.22000000000003</v>
      </c>
      <c r="J59" s="42">
        <v>4987.9799999999996</v>
      </c>
      <c r="K59" s="42">
        <v>8777.94</v>
      </c>
      <c r="L59" s="42">
        <v>9999.2199999999993</v>
      </c>
      <c r="M59" s="42">
        <v>6117.6100000000006</v>
      </c>
      <c r="N59" s="42">
        <v>7497.3</v>
      </c>
      <c r="O59" s="42">
        <v>-1310.6099999999999</v>
      </c>
      <c r="P59" s="42">
        <v>262.98</v>
      </c>
      <c r="Q59" s="21">
        <v>39020.850000000006</v>
      </c>
      <c r="R59" s="32">
        <v>39020.850000000006</v>
      </c>
    </row>
    <row r="60" spans="1:18" x14ac:dyDescent="0.2">
      <c r="A60" s="67"/>
      <c r="B60" s="67"/>
      <c r="C60" s="67"/>
      <c r="D60" s="67"/>
      <c r="E60" s="66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4"/>
      <c r="R60" s="63"/>
    </row>
    <row r="61" spans="1:18" ht="25.5" x14ac:dyDescent="0.2">
      <c r="A61" s="157" t="s">
        <v>66</v>
      </c>
      <c r="B61" s="83" t="s">
        <v>67</v>
      </c>
      <c r="C61" s="82" t="s">
        <v>68</v>
      </c>
      <c r="D61" s="67" t="s">
        <v>92</v>
      </c>
      <c r="E61" s="66"/>
      <c r="F61" s="65"/>
      <c r="G61" s="65"/>
      <c r="H61" s="65">
        <v>2311.0500000000002</v>
      </c>
      <c r="I61" s="65"/>
      <c r="J61" s="65"/>
      <c r="K61" s="65"/>
      <c r="L61" s="65"/>
      <c r="M61" s="65"/>
      <c r="N61" s="65"/>
      <c r="O61" s="65"/>
      <c r="P61" s="65"/>
      <c r="Q61" s="64">
        <v>2311.0500000000002</v>
      </c>
      <c r="R61" s="63">
        <v>2311.0500000000002</v>
      </c>
    </row>
    <row r="62" spans="1:18" x14ac:dyDescent="0.2">
      <c r="A62" s="18"/>
      <c r="B62" s="80"/>
      <c r="C62" s="81"/>
      <c r="D62" s="6" t="s">
        <v>70</v>
      </c>
      <c r="E62" s="52">
        <v>195.24</v>
      </c>
      <c r="F62" s="53">
        <v>195.7</v>
      </c>
      <c r="G62" s="53">
        <v>591.79</v>
      </c>
      <c r="H62" s="53">
        <v>137.13</v>
      </c>
      <c r="I62" s="53">
        <v>186.79</v>
      </c>
      <c r="J62" s="53">
        <v>880.57</v>
      </c>
      <c r="K62" s="53">
        <v>1791.05</v>
      </c>
      <c r="L62" s="53">
        <v>1821.93</v>
      </c>
      <c r="M62" s="53">
        <v>1719.53</v>
      </c>
      <c r="N62" s="53">
        <v>1343.19</v>
      </c>
      <c r="O62" s="53">
        <v>-162.44</v>
      </c>
      <c r="P62" s="53">
        <v>73.98</v>
      </c>
      <c r="Q62" s="11">
        <v>8774.4599999999991</v>
      </c>
      <c r="R62" s="51">
        <v>8774.4599999999991</v>
      </c>
    </row>
    <row r="63" spans="1:18" x14ac:dyDescent="0.2">
      <c r="A63" s="18"/>
      <c r="B63" s="80"/>
      <c r="C63" s="81"/>
      <c r="D63" s="6" t="s">
        <v>71</v>
      </c>
      <c r="E63" s="52">
        <v>4.38</v>
      </c>
      <c r="F63" s="53">
        <v>6.94</v>
      </c>
      <c r="G63" s="53">
        <v>14.33</v>
      </c>
      <c r="H63" s="53">
        <v>3.06</v>
      </c>
      <c r="I63" s="53">
        <v>9.7899999999999991</v>
      </c>
      <c r="J63" s="53">
        <v>28.33</v>
      </c>
      <c r="K63" s="53">
        <v>19.87</v>
      </c>
      <c r="L63" s="53">
        <v>242.54</v>
      </c>
      <c r="M63" s="53">
        <v>398.65</v>
      </c>
      <c r="N63" s="53">
        <v>43.73</v>
      </c>
      <c r="O63" s="53">
        <v>-2.98</v>
      </c>
      <c r="P63" s="53">
        <v>1.57</v>
      </c>
      <c r="Q63" s="11">
        <v>770.21</v>
      </c>
      <c r="R63" s="51">
        <v>770.21</v>
      </c>
    </row>
    <row r="64" spans="1:18" x14ac:dyDescent="0.2">
      <c r="A64" s="18"/>
      <c r="B64" s="80"/>
      <c r="C64" s="81"/>
      <c r="D64" s="6" t="s">
        <v>89</v>
      </c>
      <c r="E64" s="52"/>
      <c r="F64" s="53"/>
      <c r="G64" s="53">
        <v>81.95</v>
      </c>
      <c r="H64" s="53">
        <v>5.4</v>
      </c>
      <c r="I64" s="53">
        <v>10.85</v>
      </c>
      <c r="J64" s="53">
        <v>51.59</v>
      </c>
      <c r="K64" s="53">
        <v>66.040000000000006</v>
      </c>
      <c r="L64" s="53">
        <v>112.19</v>
      </c>
      <c r="M64" s="53">
        <v>50.52</v>
      </c>
      <c r="N64" s="53">
        <v>74.98</v>
      </c>
      <c r="O64" s="53">
        <v>-3.92</v>
      </c>
      <c r="P64" s="53">
        <v>4.33</v>
      </c>
      <c r="Q64" s="11">
        <v>453.93</v>
      </c>
      <c r="R64" s="51">
        <v>453.93</v>
      </c>
    </row>
    <row r="65" spans="1:18" x14ac:dyDescent="0.2">
      <c r="A65" s="18"/>
      <c r="B65" s="80"/>
      <c r="C65" s="81"/>
      <c r="D65" s="6" t="s">
        <v>72</v>
      </c>
      <c r="E65" s="52">
        <v>1496.04</v>
      </c>
      <c r="F65" s="53">
        <v>4434.3999999999996</v>
      </c>
      <c r="G65" s="53">
        <v>1419.32</v>
      </c>
      <c r="H65" s="53">
        <v>2186.7600000000002</v>
      </c>
      <c r="I65" s="53">
        <v>3825.9</v>
      </c>
      <c r="J65" s="53">
        <v>14821.17</v>
      </c>
      <c r="K65" s="53">
        <v>26410.48</v>
      </c>
      <c r="L65" s="53">
        <v>23439.97</v>
      </c>
      <c r="M65" s="53">
        <v>20766.36</v>
      </c>
      <c r="N65" s="53">
        <v>18045.62</v>
      </c>
      <c r="O65" s="53">
        <v>-3037.08</v>
      </c>
      <c r="P65" s="53"/>
      <c r="Q65" s="11">
        <v>113808.94</v>
      </c>
      <c r="R65" s="51">
        <v>113808.94</v>
      </c>
    </row>
    <row r="66" spans="1:18" x14ac:dyDescent="0.2">
      <c r="A66" s="18"/>
      <c r="B66" s="80"/>
      <c r="C66" s="79" t="s">
        <v>194</v>
      </c>
      <c r="D66" s="78"/>
      <c r="E66" s="77">
        <v>1695.6599999999999</v>
      </c>
      <c r="F66" s="76">
        <v>4637.04</v>
      </c>
      <c r="G66" s="76">
        <v>2107.39</v>
      </c>
      <c r="H66" s="76">
        <v>4643.4000000000005</v>
      </c>
      <c r="I66" s="76">
        <v>4033.33</v>
      </c>
      <c r="J66" s="76">
        <v>15781.66</v>
      </c>
      <c r="K66" s="76">
        <v>28287.439999999999</v>
      </c>
      <c r="L66" s="76">
        <v>25616.63</v>
      </c>
      <c r="M66" s="76">
        <v>22935.06</v>
      </c>
      <c r="N66" s="76">
        <v>19507.52</v>
      </c>
      <c r="O66" s="76">
        <v>-3206.42</v>
      </c>
      <c r="P66" s="76">
        <v>79.88</v>
      </c>
      <c r="Q66" s="75">
        <v>126118.59</v>
      </c>
      <c r="R66" s="74">
        <v>126118.59</v>
      </c>
    </row>
    <row r="67" spans="1:18" x14ac:dyDescent="0.2">
      <c r="A67" s="18"/>
      <c r="B67" s="73" t="s">
        <v>195</v>
      </c>
      <c r="C67" s="72"/>
      <c r="D67" s="72"/>
      <c r="E67" s="71">
        <v>1695.6599999999999</v>
      </c>
      <c r="F67" s="70">
        <v>4637.04</v>
      </c>
      <c r="G67" s="70">
        <v>2107.39</v>
      </c>
      <c r="H67" s="70">
        <v>4643.4000000000005</v>
      </c>
      <c r="I67" s="70">
        <v>4033.33</v>
      </c>
      <c r="J67" s="70">
        <v>15781.66</v>
      </c>
      <c r="K67" s="70">
        <v>28287.439999999999</v>
      </c>
      <c r="L67" s="70">
        <v>25616.63</v>
      </c>
      <c r="M67" s="70">
        <v>22935.06</v>
      </c>
      <c r="N67" s="70">
        <v>19507.52</v>
      </c>
      <c r="O67" s="70">
        <v>-3206.42</v>
      </c>
      <c r="P67" s="70">
        <v>79.88</v>
      </c>
      <c r="Q67" s="69">
        <v>126118.59</v>
      </c>
      <c r="R67" s="68">
        <v>126118.59</v>
      </c>
    </row>
    <row r="68" spans="1:18" x14ac:dyDescent="0.2">
      <c r="A68" s="14" t="s">
        <v>196</v>
      </c>
      <c r="B68" s="15"/>
      <c r="C68" s="15"/>
      <c r="D68" s="15"/>
      <c r="E68" s="41">
        <v>1695.6599999999999</v>
      </c>
      <c r="F68" s="42">
        <v>4637.04</v>
      </c>
      <c r="G68" s="42">
        <v>2107.39</v>
      </c>
      <c r="H68" s="42">
        <v>4643.4000000000005</v>
      </c>
      <c r="I68" s="42">
        <v>4033.33</v>
      </c>
      <c r="J68" s="42">
        <v>15781.66</v>
      </c>
      <c r="K68" s="42">
        <v>28287.439999999999</v>
      </c>
      <c r="L68" s="42">
        <v>25616.63</v>
      </c>
      <c r="M68" s="42">
        <v>22935.06</v>
      </c>
      <c r="N68" s="42">
        <v>19507.52</v>
      </c>
      <c r="O68" s="42">
        <v>-3206.42</v>
      </c>
      <c r="P68" s="42">
        <v>79.88</v>
      </c>
      <c r="Q68" s="21">
        <v>126118.59</v>
      </c>
      <c r="R68" s="32">
        <v>126118.59</v>
      </c>
    </row>
    <row r="69" spans="1:18" ht="13.5" thickBot="1" x14ac:dyDescent="0.25">
      <c r="A69" s="67"/>
      <c r="B69" s="67"/>
      <c r="C69" s="67"/>
      <c r="D69" s="67"/>
      <c r="E69" s="66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4"/>
      <c r="R69" s="63"/>
    </row>
    <row r="70" spans="1:18" ht="13.5" thickBot="1" x14ac:dyDescent="0.25">
      <c r="A70" s="25" t="s">
        <v>17</v>
      </c>
      <c r="B70" s="26"/>
      <c r="C70" s="26"/>
      <c r="D70" s="26"/>
      <c r="E70" s="43">
        <v>5137.2500000000009</v>
      </c>
      <c r="F70" s="44">
        <v>12218.58</v>
      </c>
      <c r="G70" s="44">
        <v>12940.819999999998</v>
      </c>
      <c r="H70" s="44">
        <v>7281.67</v>
      </c>
      <c r="I70" s="44">
        <v>10533.990000000002</v>
      </c>
      <c r="J70" s="44">
        <v>36273.120000000003</v>
      </c>
      <c r="K70" s="44">
        <v>62529.61</v>
      </c>
      <c r="L70" s="44">
        <v>71507.150000000009</v>
      </c>
      <c r="M70" s="44">
        <v>59102.86</v>
      </c>
      <c r="N70" s="44">
        <v>55869.400000000009</v>
      </c>
      <c r="O70" s="44">
        <v>-7823.8899999999985</v>
      </c>
      <c r="P70" s="44">
        <v>3860.46</v>
      </c>
      <c r="Q70" s="27">
        <v>329431.01999999996</v>
      </c>
      <c r="R70" s="33">
        <v>329431.01999999996</v>
      </c>
    </row>
  </sheetData>
  <pageMargins left="0.7" right="0.7" top="0.75" bottom="0.75" header="0.3" footer="0.3"/>
  <pageSetup scale="50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5"/>
  <sheetViews>
    <sheetView view="pageBreakPreview" zoomScale="6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6.85546875" customWidth="1"/>
    <col min="2" max="2" width="40.7109375" style="128" customWidth="1"/>
    <col min="3" max="3" width="25.7109375" customWidth="1"/>
    <col min="4" max="4" width="40.7109375" customWidth="1"/>
    <col min="5" max="5" width="9.5703125" bestFit="1" customWidth="1"/>
    <col min="6" max="7" width="11.28515625" bestFit="1" customWidth="1"/>
    <col min="8" max="9" width="9.5703125" bestFit="1" customWidth="1"/>
    <col min="10" max="15" width="8.5703125" bestFit="1" customWidth="1"/>
    <col min="16" max="16" width="7.42578125" bestFit="1" customWidth="1"/>
    <col min="17" max="17" width="11.28515625" bestFit="1" customWidth="1"/>
    <col min="18" max="18" width="12.42578125" bestFit="1" customWidth="1"/>
  </cols>
  <sheetData>
    <row r="1" spans="1:19" x14ac:dyDescent="0.2">
      <c r="A1" s="1" t="s">
        <v>306</v>
      </c>
      <c r="B1" s="162" t="s">
        <v>286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305</v>
      </c>
      <c r="B2" s="132" t="s">
        <v>304</v>
      </c>
    </row>
    <row r="5" spans="1:19" x14ac:dyDescent="0.2">
      <c r="A5" s="134" t="s">
        <v>31</v>
      </c>
      <c r="B5" s="163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63"/>
      <c r="C6" s="134"/>
      <c r="D6" s="134"/>
      <c r="E6" s="159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64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</row>
    <row r="8" spans="1:19" ht="25.5" x14ac:dyDescent="0.2">
      <c r="A8" s="157" t="s">
        <v>9</v>
      </c>
      <c r="B8" s="180" t="s">
        <v>34</v>
      </c>
      <c r="C8" s="82" t="s">
        <v>35</v>
      </c>
      <c r="D8" s="67" t="s">
        <v>34</v>
      </c>
      <c r="E8" s="66">
        <v>-107.66</v>
      </c>
      <c r="F8" s="65">
        <v>5.68</v>
      </c>
      <c r="G8" s="65">
        <v>1118.3800000000001</v>
      </c>
      <c r="H8" s="65">
        <v>-0.17</v>
      </c>
      <c r="I8" s="65">
        <v>1.55</v>
      </c>
      <c r="J8" s="65">
        <v>-62.63</v>
      </c>
      <c r="K8" s="65">
        <v>-45.18</v>
      </c>
      <c r="L8" s="65">
        <v>0.89</v>
      </c>
      <c r="M8" s="65">
        <v>9.07</v>
      </c>
      <c r="N8" s="65">
        <v>-0.02</v>
      </c>
      <c r="O8" s="65">
        <v>0.36</v>
      </c>
      <c r="P8" s="65"/>
      <c r="Q8" s="64">
        <v>920.27000000000021</v>
      </c>
      <c r="R8" s="63">
        <v>920.27000000000021</v>
      </c>
    </row>
    <row r="9" spans="1:19" x14ac:dyDescent="0.2">
      <c r="A9" s="18"/>
      <c r="B9" s="181"/>
      <c r="C9" s="79" t="s">
        <v>145</v>
      </c>
      <c r="D9" s="78"/>
      <c r="E9" s="77">
        <v>-107.66</v>
      </c>
      <c r="F9" s="76">
        <v>5.68</v>
      </c>
      <c r="G9" s="76">
        <v>1118.3800000000001</v>
      </c>
      <c r="H9" s="76">
        <v>-0.17</v>
      </c>
      <c r="I9" s="76">
        <v>1.55</v>
      </c>
      <c r="J9" s="76">
        <v>-62.63</v>
      </c>
      <c r="K9" s="76">
        <v>-45.18</v>
      </c>
      <c r="L9" s="76">
        <v>0.89</v>
      </c>
      <c r="M9" s="76">
        <v>9.07</v>
      </c>
      <c r="N9" s="76">
        <v>-0.02</v>
      </c>
      <c r="O9" s="76">
        <v>0.36</v>
      </c>
      <c r="P9" s="76"/>
      <c r="Q9" s="75">
        <v>920.27000000000021</v>
      </c>
      <c r="R9" s="74">
        <v>920.27000000000021</v>
      </c>
    </row>
    <row r="10" spans="1:19" x14ac:dyDescent="0.2">
      <c r="A10" s="18"/>
      <c r="B10" s="182" t="s">
        <v>146</v>
      </c>
      <c r="C10" s="72"/>
      <c r="D10" s="72"/>
      <c r="E10" s="71">
        <v>-107.66</v>
      </c>
      <c r="F10" s="70">
        <v>5.68</v>
      </c>
      <c r="G10" s="70">
        <v>1118.3800000000001</v>
      </c>
      <c r="H10" s="70">
        <v>-0.17</v>
      </c>
      <c r="I10" s="70">
        <v>1.55</v>
      </c>
      <c r="J10" s="70">
        <v>-62.63</v>
      </c>
      <c r="K10" s="70">
        <v>-45.18</v>
      </c>
      <c r="L10" s="70">
        <v>0.89</v>
      </c>
      <c r="M10" s="70">
        <v>9.07</v>
      </c>
      <c r="N10" s="70">
        <v>-0.02</v>
      </c>
      <c r="O10" s="70">
        <v>0.36</v>
      </c>
      <c r="P10" s="70"/>
      <c r="Q10" s="69">
        <v>920.27000000000021</v>
      </c>
      <c r="R10" s="68">
        <v>920.27000000000021</v>
      </c>
    </row>
    <row r="11" spans="1:19" x14ac:dyDescent="0.2">
      <c r="A11" s="18"/>
      <c r="B11" s="180" t="s">
        <v>303</v>
      </c>
      <c r="C11" s="82" t="s">
        <v>37</v>
      </c>
      <c r="D11" s="67" t="s">
        <v>38</v>
      </c>
      <c r="E11" s="66"/>
      <c r="F11" s="65"/>
      <c r="G11" s="65"/>
      <c r="H11" s="65">
        <v>2858.68</v>
      </c>
      <c r="I11" s="65"/>
      <c r="J11" s="65">
        <v>-1429.34</v>
      </c>
      <c r="K11" s="65"/>
      <c r="L11" s="65"/>
      <c r="M11" s="65"/>
      <c r="N11" s="65"/>
      <c r="O11" s="65">
        <v>-2858.68</v>
      </c>
      <c r="P11" s="65"/>
      <c r="Q11" s="64">
        <v>-1429.34</v>
      </c>
      <c r="R11" s="63">
        <v>-1429.34</v>
      </c>
    </row>
    <row r="12" spans="1:19" x14ac:dyDescent="0.2">
      <c r="A12" s="18"/>
      <c r="B12" s="181"/>
      <c r="C12" s="79" t="s">
        <v>147</v>
      </c>
      <c r="D12" s="78"/>
      <c r="E12" s="77"/>
      <c r="F12" s="76"/>
      <c r="G12" s="76"/>
      <c r="H12" s="76">
        <v>2858.68</v>
      </c>
      <c r="I12" s="76"/>
      <c r="J12" s="76">
        <v>-1429.34</v>
      </c>
      <c r="K12" s="76"/>
      <c r="L12" s="76"/>
      <c r="M12" s="76"/>
      <c r="N12" s="76"/>
      <c r="O12" s="76">
        <v>-2858.68</v>
      </c>
      <c r="P12" s="76"/>
      <c r="Q12" s="75">
        <v>-1429.34</v>
      </c>
      <c r="R12" s="74">
        <v>-1429.34</v>
      </c>
    </row>
    <row r="13" spans="1:19" x14ac:dyDescent="0.2">
      <c r="A13" s="18"/>
      <c r="B13" s="182" t="s">
        <v>302</v>
      </c>
      <c r="C13" s="72"/>
      <c r="D13" s="72"/>
      <c r="E13" s="71"/>
      <c r="F13" s="70"/>
      <c r="G13" s="70"/>
      <c r="H13" s="70">
        <v>2858.68</v>
      </c>
      <c r="I13" s="70"/>
      <c r="J13" s="70">
        <v>-1429.34</v>
      </c>
      <c r="K13" s="70"/>
      <c r="L13" s="70"/>
      <c r="M13" s="70"/>
      <c r="N13" s="70"/>
      <c r="O13" s="70">
        <v>-2858.68</v>
      </c>
      <c r="P13" s="70"/>
      <c r="Q13" s="69">
        <v>-1429.34</v>
      </c>
      <c r="R13" s="68">
        <v>-1429.34</v>
      </c>
    </row>
    <row r="14" spans="1:19" x14ac:dyDescent="0.2">
      <c r="A14" s="18"/>
      <c r="B14" s="180" t="s">
        <v>80</v>
      </c>
      <c r="C14" s="82" t="s">
        <v>37</v>
      </c>
      <c r="D14" s="67" t="s">
        <v>38</v>
      </c>
      <c r="E14" s="66"/>
      <c r="F14" s="65"/>
      <c r="G14" s="65">
        <v>16.649999999999999</v>
      </c>
      <c r="H14" s="65"/>
      <c r="I14" s="65">
        <v>6.41</v>
      </c>
      <c r="J14" s="65"/>
      <c r="K14" s="65"/>
      <c r="L14" s="65"/>
      <c r="M14" s="65"/>
      <c r="N14" s="65"/>
      <c r="O14" s="65"/>
      <c r="P14" s="65"/>
      <c r="Q14" s="64">
        <v>23.06</v>
      </c>
      <c r="R14" s="63">
        <v>23.06</v>
      </c>
    </row>
    <row r="15" spans="1:19" x14ac:dyDescent="0.2">
      <c r="A15" s="18"/>
      <c r="B15" s="181"/>
      <c r="C15" s="79" t="s">
        <v>147</v>
      </c>
      <c r="D15" s="78"/>
      <c r="E15" s="77"/>
      <c r="F15" s="76"/>
      <c r="G15" s="76">
        <v>16.649999999999999</v>
      </c>
      <c r="H15" s="76"/>
      <c r="I15" s="76">
        <v>6.41</v>
      </c>
      <c r="J15" s="76"/>
      <c r="K15" s="76"/>
      <c r="L15" s="76"/>
      <c r="M15" s="76"/>
      <c r="N15" s="76"/>
      <c r="O15" s="76"/>
      <c r="P15" s="76"/>
      <c r="Q15" s="75">
        <v>23.06</v>
      </c>
      <c r="R15" s="74">
        <v>23.06</v>
      </c>
    </row>
    <row r="16" spans="1:19" ht="25.5" x14ac:dyDescent="0.2">
      <c r="A16" s="18"/>
      <c r="B16" s="182" t="s">
        <v>148</v>
      </c>
      <c r="C16" s="72"/>
      <c r="D16" s="72"/>
      <c r="E16" s="71"/>
      <c r="F16" s="70"/>
      <c r="G16" s="70">
        <v>16.649999999999999</v>
      </c>
      <c r="H16" s="70"/>
      <c r="I16" s="70">
        <v>6.41</v>
      </c>
      <c r="J16" s="70"/>
      <c r="K16" s="70"/>
      <c r="L16" s="70"/>
      <c r="M16" s="70"/>
      <c r="N16" s="70"/>
      <c r="O16" s="70"/>
      <c r="P16" s="70"/>
      <c r="Q16" s="69">
        <v>23.06</v>
      </c>
      <c r="R16" s="68">
        <v>23.06</v>
      </c>
    </row>
    <row r="17" spans="1:18" x14ac:dyDescent="0.2">
      <c r="A17" s="18"/>
      <c r="B17" s="180" t="s">
        <v>36</v>
      </c>
      <c r="C17" s="82" t="s">
        <v>37</v>
      </c>
      <c r="D17" s="67" t="s">
        <v>38</v>
      </c>
      <c r="E17" s="66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>
        <v>7069.17</v>
      </c>
      <c r="Q17" s="64">
        <v>7069.17</v>
      </c>
      <c r="R17" s="63">
        <v>7069.17</v>
      </c>
    </row>
    <row r="18" spans="1:18" x14ac:dyDescent="0.2">
      <c r="A18" s="18"/>
      <c r="B18" s="181"/>
      <c r="C18" s="79" t="s">
        <v>147</v>
      </c>
      <c r="D18" s="78"/>
      <c r="E18" s="77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>
        <v>7069.17</v>
      </c>
      <c r="Q18" s="75">
        <v>7069.17</v>
      </c>
      <c r="R18" s="74">
        <v>7069.17</v>
      </c>
    </row>
    <row r="19" spans="1:18" x14ac:dyDescent="0.2">
      <c r="A19" s="18"/>
      <c r="B19" s="182" t="s">
        <v>149</v>
      </c>
      <c r="C19" s="72"/>
      <c r="D19" s="72"/>
      <c r="E19" s="71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>
        <v>7069.17</v>
      </c>
      <c r="Q19" s="69">
        <v>7069.17</v>
      </c>
      <c r="R19" s="68">
        <v>7069.17</v>
      </c>
    </row>
    <row r="20" spans="1:18" x14ac:dyDescent="0.2">
      <c r="A20" s="18"/>
      <c r="B20" s="180" t="s">
        <v>39</v>
      </c>
      <c r="C20" s="82" t="s">
        <v>11</v>
      </c>
      <c r="D20" s="67" t="s">
        <v>12</v>
      </c>
      <c r="E20" s="66">
        <v>5853.1699999999992</v>
      </c>
      <c r="F20" s="65">
        <v>5556.619999999999</v>
      </c>
      <c r="G20" s="65">
        <v>3626.73</v>
      </c>
      <c r="H20" s="65">
        <v>2453.67</v>
      </c>
      <c r="I20" s="65">
        <v>436.85999999999996</v>
      </c>
      <c r="J20" s="65">
        <v>1010.24</v>
      </c>
      <c r="K20" s="65">
        <v>916.96</v>
      </c>
      <c r="L20" s="65">
        <v>453.86</v>
      </c>
      <c r="M20" s="65">
        <v>2143.98</v>
      </c>
      <c r="N20" s="65">
        <v>2983.7300000000005</v>
      </c>
      <c r="O20" s="65"/>
      <c r="P20" s="65"/>
      <c r="Q20" s="64">
        <v>25435.819999999996</v>
      </c>
      <c r="R20" s="63">
        <v>25435.819999999996</v>
      </c>
    </row>
    <row r="21" spans="1:18" x14ac:dyDescent="0.2">
      <c r="A21" s="18"/>
      <c r="B21" s="181"/>
      <c r="C21" s="79" t="s">
        <v>18</v>
      </c>
      <c r="D21" s="78"/>
      <c r="E21" s="77">
        <v>5853.1699999999992</v>
      </c>
      <c r="F21" s="76">
        <v>5556.619999999999</v>
      </c>
      <c r="G21" s="76">
        <v>3626.73</v>
      </c>
      <c r="H21" s="76">
        <v>2453.67</v>
      </c>
      <c r="I21" s="76">
        <v>436.85999999999996</v>
      </c>
      <c r="J21" s="76">
        <v>1010.24</v>
      </c>
      <c r="K21" s="76">
        <v>916.96</v>
      </c>
      <c r="L21" s="76">
        <v>453.86</v>
      </c>
      <c r="M21" s="76">
        <v>2143.98</v>
      </c>
      <c r="N21" s="76">
        <v>2983.7300000000005</v>
      </c>
      <c r="O21" s="76"/>
      <c r="P21" s="76"/>
      <c r="Q21" s="75">
        <v>25435.819999999996</v>
      </c>
      <c r="R21" s="74">
        <v>25435.819999999996</v>
      </c>
    </row>
    <row r="22" spans="1:18" x14ac:dyDescent="0.2">
      <c r="A22" s="18"/>
      <c r="B22" s="182" t="s">
        <v>150</v>
      </c>
      <c r="C22" s="72"/>
      <c r="D22" s="72"/>
      <c r="E22" s="71">
        <v>5853.1699999999992</v>
      </c>
      <c r="F22" s="70">
        <v>5556.619999999999</v>
      </c>
      <c r="G22" s="70">
        <v>3626.73</v>
      </c>
      <c r="H22" s="70">
        <v>2453.67</v>
      </c>
      <c r="I22" s="70">
        <v>436.85999999999996</v>
      </c>
      <c r="J22" s="70">
        <v>1010.24</v>
      </c>
      <c r="K22" s="70">
        <v>916.96</v>
      </c>
      <c r="L22" s="70">
        <v>453.86</v>
      </c>
      <c r="M22" s="70">
        <v>2143.98</v>
      </c>
      <c r="N22" s="70">
        <v>2983.7300000000005</v>
      </c>
      <c r="O22" s="70"/>
      <c r="P22" s="70"/>
      <c r="Q22" s="69">
        <v>25435.819999999996</v>
      </c>
      <c r="R22" s="68">
        <v>25435.819999999996</v>
      </c>
    </row>
    <row r="23" spans="1:18" x14ac:dyDescent="0.2">
      <c r="A23" s="18"/>
      <c r="B23" s="180" t="s">
        <v>41</v>
      </c>
      <c r="C23" s="82" t="s">
        <v>37</v>
      </c>
      <c r="D23" s="67" t="s">
        <v>38</v>
      </c>
      <c r="E23" s="66">
        <v>232.5</v>
      </c>
      <c r="F23" s="65"/>
      <c r="G23" s="65">
        <v>6225</v>
      </c>
      <c r="H23" s="65">
        <v>1747</v>
      </c>
      <c r="I23" s="65"/>
      <c r="J23" s="65">
        <v>3800</v>
      </c>
      <c r="K23" s="65">
        <v>310</v>
      </c>
      <c r="L23" s="65"/>
      <c r="M23" s="65"/>
      <c r="N23" s="65"/>
      <c r="O23" s="65">
        <v>575</v>
      </c>
      <c r="P23" s="65"/>
      <c r="Q23" s="64">
        <v>12889.5</v>
      </c>
      <c r="R23" s="63">
        <v>12889.5</v>
      </c>
    </row>
    <row r="24" spans="1:18" x14ac:dyDescent="0.2">
      <c r="A24" s="18"/>
      <c r="B24" s="181"/>
      <c r="C24" s="81"/>
      <c r="D24" s="6" t="s">
        <v>51</v>
      </c>
      <c r="E24" s="52"/>
      <c r="F24" s="53">
        <v>109500</v>
      </c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11">
        <v>109500</v>
      </c>
      <c r="R24" s="51">
        <v>109500</v>
      </c>
    </row>
    <row r="25" spans="1:18" x14ac:dyDescent="0.2">
      <c r="A25" s="18"/>
      <c r="B25" s="181"/>
      <c r="C25" s="79" t="s">
        <v>147</v>
      </c>
      <c r="D25" s="78"/>
      <c r="E25" s="77">
        <v>232.5</v>
      </c>
      <c r="F25" s="76">
        <v>109500</v>
      </c>
      <c r="G25" s="76">
        <v>6225</v>
      </c>
      <c r="H25" s="76">
        <v>1747</v>
      </c>
      <c r="I25" s="76"/>
      <c r="J25" s="76">
        <v>3800</v>
      </c>
      <c r="K25" s="76">
        <v>310</v>
      </c>
      <c r="L25" s="76"/>
      <c r="M25" s="76"/>
      <c r="N25" s="76"/>
      <c r="O25" s="76">
        <v>575</v>
      </c>
      <c r="P25" s="76"/>
      <c r="Q25" s="75">
        <v>122389.5</v>
      </c>
      <c r="R25" s="74">
        <v>122389.5</v>
      </c>
    </row>
    <row r="26" spans="1:18" ht="25.5" x14ac:dyDescent="0.2">
      <c r="A26" s="18"/>
      <c r="B26" s="182" t="s">
        <v>151</v>
      </c>
      <c r="C26" s="72"/>
      <c r="D26" s="72"/>
      <c r="E26" s="71">
        <v>232.5</v>
      </c>
      <c r="F26" s="70">
        <v>109500</v>
      </c>
      <c r="G26" s="70">
        <v>6225</v>
      </c>
      <c r="H26" s="70">
        <v>1747</v>
      </c>
      <c r="I26" s="70"/>
      <c r="J26" s="70">
        <v>3800</v>
      </c>
      <c r="K26" s="70">
        <v>310</v>
      </c>
      <c r="L26" s="70"/>
      <c r="M26" s="70"/>
      <c r="N26" s="70"/>
      <c r="O26" s="70">
        <v>575</v>
      </c>
      <c r="P26" s="70"/>
      <c r="Q26" s="69">
        <v>122389.5</v>
      </c>
      <c r="R26" s="68">
        <v>122389.5</v>
      </c>
    </row>
    <row r="27" spans="1:18" x14ac:dyDescent="0.2">
      <c r="A27" s="18"/>
      <c r="B27" s="180" t="s">
        <v>301</v>
      </c>
      <c r="C27" s="82" t="s">
        <v>11</v>
      </c>
      <c r="D27" s="67" t="s">
        <v>12</v>
      </c>
      <c r="E27" s="66">
        <v>2832.46</v>
      </c>
      <c r="F27" s="65">
        <v>2895.79</v>
      </c>
      <c r="G27" s="65">
        <v>3486.21</v>
      </c>
      <c r="H27" s="65">
        <v>2885.39</v>
      </c>
      <c r="I27" s="65">
        <v>2880.34</v>
      </c>
      <c r="J27" s="65">
        <v>2194.89</v>
      </c>
      <c r="K27" s="65"/>
      <c r="L27" s="65"/>
      <c r="M27" s="65"/>
      <c r="N27" s="65"/>
      <c r="O27" s="65"/>
      <c r="P27" s="65"/>
      <c r="Q27" s="64">
        <v>17175.079999999998</v>
      </c>
      <c r="R27" s="63">
        <v>17175.079999999998</v>
      </c>
    </row>
    <row r="28" spans="1:18" x14ac:dyDescent="0.2">
      <c r="A28" s="18"/>
      <c r="B28" s="181"/>
      <c r="C28" s="79" t="s">
        <v>18</v>
      </c>
      <c r="D28" s="78"/>
      <c r="E28" s="77">
        <v>2832.46</v>
      </c>
      <c r="F28" s="76">
        <v>2895.79</v>
      </c>
      <c r="G28" s="76">
        <v>3486.21</v>
      </c>
      <c r="H28" s="76">
        <v>2885.39</v>
      </c>
      <c r="I28" s="76">
        <v>2880.34</v>
      </c>
      <c r="J28" s="76">
        <v>2194.89</v>
      </c>
      <c r="K28" s="76"/>
      <c r="L28" s="76"/>
      <c r="M28" s="76"/>
      <c r="N28" s="76"/>
      <c r="O28" s="76"/>
      <c r="P28" s="76"/>
      <c r="Q28" s="75">
        <v>17175.079999999998</v>
      </c>
      <c r="R28" s="74">
        <v>17175.079999999998</v>
      </c>
    </row>
    <row r="29" spans="1:18" x14ac:dyDescent="0.2">
      <c r="A29" s="18"/>
      <c r="B29" s="182" t="s">
        <v>300</v>
      </c>
      <c r="C29" s="72"/>
      <c r="D29" s="72"/>
      <c r="E29" s="71">
        <v>2832.46</v>
      </c>
      <c r="F29" s="70">
        <v>2895.79</v>
      </c>
      <c r="G29" s="70">
        <v>3486.21</v>
      </c>
      <c r="H29" s="70">
        <v>2885.39</v>
      </c>
      <c r="I29" s="70">
        <v>2880.34</v>
      </c>
      <c r="J29" s="70">
        <v>2194.89</v>
      </c>
      <c r="K29" s="70"/>
      <c r="L29" s="70"/>
      <c r="M29" s="70"/>
      <c r="N29" s="70"/>
      <c r="O29" s="70"/>
      <c r="P29" s="70"/>
      <c r="Q29" s="69">
        <v>17175.079999999998</v>
      </c>
      <c r="R29" s="68">
        <v>17175.079999999998</v>
      </c>
    </row>
    <row r="30" spans="1:18" x14ac:dyDescent="0.2">
      <c r="A30" s="18"/>
      <c r="B30" s="180" t="s">
        <v>14</v>
      </c>
      <c r="C30" s="82" t="s">
        <v>11</v>
      </c>
      <c r="D30" s="67" t="s">
        <v>288</v>
      </c>
      <c r="E30" s="66">
        <v>52306.75</v>
      </c>
      <c r="F30" s="65">
        <v>38056.92</v>
      </c>
      <c r="G30" s="65">
        <v>7254.1699999999983</v>
      </c>
      <c r="H30" s="65"/>
      <c r="I30" s="65"/>
      <c r="J30" s="65"/>
      <c r="K30" s="65"/>
      <c r="L30" s="65"/>
      <c r="M30" s="65"/>
      <c r="N30" s="65"/>
      <c r="O30" s="65"/>
      <c r="P30" s="65"/>
      <c r="Q30" s="64">
        <v>97617.84</v>
      </c>
      <c r="R30" s="63">
        <v>97617.84</v>
      </c>
    </row>
    <row r="31" spans="1:18" x14ac:dyDescent="0.2">
      <c r="A31" s="18"/>
      <c r="B31" s="181"/>
      <c r="C31" s="81"/>
      <c r="D31" s="6" t="s">
        <v>12</v>
      </c>
      <c r="E31" s="52">
        <v>-22753.53</v>
      </c>
      <c r="F31" s="53">
        <v>4325.0400000000009</v>
      </c>
      <c r="G31" s="53">
        <v>-2225.0000000000018</v>
      </c>
      <c r="H31" s="53">
        <v>3367.0700000000015</v>
      </c>
      <c r="I31" s="53">
        <v>1901.38</v>
      </c>
      <c r="J31" s="53">
        <v>-2977.7799999999997</v>
      </c>
      <c r="K31" s="53">
        <v>-659.5200000000001</v>
      </c>
      <c r="L31" s="53">
        <v>331.04999999999995</v>
      </c>
      <c r="M31" s="53">
        <v>1133.3799999999999</v>
      </c>
      <c r="N31" s="53">
        <v>1537.23</v>
      </c>
      <c r="O31" s="53">
        <v>-6799.7</v>
      </c>
      <c r="P31" s="53">
        <v>-408.21</v>
      </c>
      <c r="Q31" s="11">
        <v>-23228.589999999997</v>
      </c>
      <c r="R31" s="51">
        <v>-23228.589999999997</v>
      </c>
    </row>
    <row r="32" spans="1:18" x14ac:dyDescent="0.2">
      <c r="A32" s="18"/>
      <c r="B32" s="181"/>
      <c r="C32" s="81"/>
      <c r="D32" s="6" t="s">
        <v>299</v>
      </c>
      <c r="E32" s="52">
        <v>33991.230000000003</v>
      </c>
      <c r="F32" s="53"/>
      <c r="G32" s="53">
        <v>19873.87</v>
      </c>
      <c r="H32" s="53">
        <v>8909.6200000000008</v>
      </c>
      <c r="I32" s="53">
        <v>5664.16</v>
      </c>
      <c r="J32" s="53">
        <v>5353.17</v>
      </c>
      <c r="K32" s="53">
        <v>7890.59</v>
      </c>
      <c r="L32" s="53">
        <v>8033.93</v>
      </c>
      <c r="M32" s="53">
        <v>6011.17</v>
      </c>
      <c r="N32" s="53">
        <v>5353.17</v>
      </c>
      <c r="O32" s="53">
        <v>12531.46</v>
      </c>
      <c r="P32" s="53"/>
      <c r="Q32" s="11">
        <v>113612.37</v>
      </c>
      <c r="R32" s="51">
        <v>113612.37</v>
      </c>
    </row>
    <row r="33" spans="1:18" x14ac:dyDescent="0.2">
      <c r="A33" s="18"/>
      <c r="B33" s="181"/>
      <c r="C33" s="79" t="s">
        <v>18</v>
      </c>
      <c r="D33" s="78"/>
      <c r="E33" s="77">
        <v>63544.450000000004</v>
      </c>
      <c r="F33" s="76">
        <v>42381.96</v>
      </c>
      <c r="G33" s="76">
        <v>24903.039999999994</v>
      </c>
      <c r="H33" s="76">
        <v>12276.690000000002</v>
      </c>
      <c r="I33" s="76">
        <v>7565.54</v>
      </c>
      <c r="J33" s="76">
        <v>2375.3900000000003</v>
      </c>
      <c r="K33" s="76">
        <v>7231.07</v>
      </c>
      <c r="L33" s="76">
        <v>8364.98</v>
      </c>
      <c r="M33" s="76">
        <v>7144.55</v>
      </c>
      <c r="N33" s="76">
        <v>6890.4</v>
      </c>
      <c r="O33" s="76">
        <v>5731.7599999999993</v>
      </c>
      <c r="P33" s="76">
        <v>-408.21</v>
      </c>
      <c r="Q33" s="75">
        <v>188001.62</v>
      </c>
      <c r="R33" s="74">
        <v>188001.62</v>
      </c>
    </row>
    <row r="34" spans="1:18" x14ac:dyDescent="0.2">
      <c r="A34" s="18"/>
      <c r="B34" s="182" t="s">
        <v>20</v>
      </c>
      <c r="C34" s="72"/>
      <c r="D34" s="72"/>
      <c r="E34" s="71">
        <v>63544.450000000004</v>
      </c>
      <c r="F34" s="70">
        <v>42381.96</v>
      </c>
      <c r="G34" s="70">
        <v>24903.039999999994</v>
      </c>
      <c r="H34" s="70">
        <v>12276.690000000002</v>
      </c>
      <c r="I34" s="70">
        <v>7565.54</v>
      </c>
      <c r="J34" s="70">
        <v>2375.3900000000003</v>
      </c>
      <c r="K34" s="70">
        <v>7231.07</v>
      </c>
      <c r="L34" s="70">
        <v>8364.98</v>
      </c>
      <c r="M34" s="70">
        <v>7144.55</v>
      </c>
      <c r="N34" s="70">
        <v>6890.4</v>
      </c>
      <c r="O34" s="70">
        <v>5731.7599999999993</v>
      </c>
      <c r="P34" s="70">
        <v>-408.21</v>
      </c>
      <c r="Q34" s="69">
        <v>188001.62</v>
      </c>
      <c r="R34" s="68">
        <v>188001.62</v>
      </c>
    </row>
    <row r="35" spans="1:18" x14ac:dyDescent="0.2">
      <c r="A35" s="18"/>
      <c r="B35" s="180" t="s">
        <v>77</v>
      </c>
      <c r="C35" s="82" t="s">
        <v>11</v>
      </c>
      <c r="D35" s="67" t="s">
        <v>12</v>
      </c>
      <c r="E35" s="66">
        <v>1387.07</v>
      </c>
      <c r="F35" s="65">
        <v>1100.68</v>
      </c>
      <c r="G35" s="65">
        <v>3172.3400000000006</v>
      </c>
      <c r="H35" s="65">
        <v>3457.8099999999995</v>
      </c>
      <c r="I35" s="65">
        <v>1092.75</v>
      </c>
      <c r="J35" s="65">
        <v>1645.7100000000003</v>
      </c>
      <c r="K35" s="65">
        <v>1638.9600000000003</v>
      </c>
      <c r="L35" s="65">
        <v>2188.25</v>
      </c>
      <c r="M35" s="65"/>
      <c r="N35" s="65">
        <v>798.41000000000008</v>
      </c>
      <c r="O35" s="65">
        <v>1096.3200000000002</v>
      </c>
      <c r="P35" s="65">
        <v>1608.2800000000002</v>
      </c>
      <c r="Q35" s="64">
        <v>19186.580000000002</v>
      </c>
      <c r="R35" s="63">
        <v>19186.580000000002</v>
      </c>
    </row>
    <row r="36" spans="1:18" x14ac:dyDescent="0.2">
      <c r="A36" s="18"/>
      <c r="B36" s="181"/>
      <c r="C36" s="79" t="s">
        <v>18</v>
      </c>
      <c r="D36" s="78"/>
      <c r="E36" s="77">
        <v>1387.07</v>
      </c>
      <c r="F36" s="76">
        <v>1100.68</v>
      </c>
      <c r="G36" s="76">
        <v>3172.3400000000006</v>
      </c>
      <c r="H36" s="76">
        <v>3457.8099999999995</v>
      </c>
      <c r="I36" s="76">
        <v>1092.75</v>
      </c>
      <c r="J36" s="76">
        <v>1645.7100000000003</v>
      </c>
      <c r="K36" s="76">
        <v>1638.9600000000003</v>
      </c>
      <c r="L36" s="76">
        <v>2188.25</v>
      </c>
      <c r="M36" s="76"/>
      <c r="N36" s="76">
        <v>798.41000000000008</v>
      </c>
      <c r="O36" s="76">
        <v>1096.3200000000002</v>
      </c>
      <c r="P36" s="76">
        <v>1608.2800000000002</v>
      </c>
      <c r="Q36" s="75">
        <v>19186.580000000002</v>
      </c>
      <c r="R36" s="74">
        <v>19186.580000000002</v>
      </c>
    </row>
    <row r="37" spans="1:18" x14ac:dyDescent="0.2">
      <c r="A37" s="18"/>
      <c r="B37" s="182" t="s">
        <v>153</v>
      </c>
      <c r="C37" s="72"/>
      <c r="D37" s="72"/>
      <c r="E37" s="71">
        <v>1387.07</v>
      </c>
      <c r="F37" s="70">
        <v>1100.68</v>
      </c>
      <c r="G37" s="70">
        <v>3172.3400000000006</v>
      </c>
      <c r="H37" s="70">
        <v>3457.8099999999995</v>
      </c>
      <c r="I37" s="70">
        <v>1092.75</v>
      </c>
      <c r="J37" s="70">
        <v>1645.7100000000003</v>
      </c>
      <c r="K37" s="70">
        <v>1638.9600000000003</v>
      </c>
      <c r="L37" s="70">
        <v>2188.25</v>
      </c>
      <c r="M37" s="70"/>
      <c r="N37" s="70">
        <v>798.41000000000008</v>
      </c>
      <c r="O37" s="70">
        <v>1096.3200000000002</v>
      </c>
      <c r="P37" s="70">
        <v>1608.2800000000002</v>
      </c>
      <c r="Q37" s="69">
        <v>19186.580000000002</v>
      </c>
      <c r="R37" s="68">
        <v>19186.580000000002</v>
      </c>
    </row>
    <row r="38" spans="1:18" x14ac:dyDescent="0.2">
      <c r="A38" s="18"/>
      <c r="B38" s="180" t="s">
        <v>42</v>
      </c>
      <c r="C38" s="82" t="s">
        <v>42</v>
      </c>
      <c r="D38" s="67" t="s">
        <v>42</v>
      </c>
      <c r="E38" s="66">
        <v>27626.559999999998</v>
      </c>
      <c r="F38" s="65">
        <v>71811.139999999985</v>
      </c>
      <c r="G38" s="65">
        <v>53174.119999999988</v>
      </c>
      <c r="H38" s="65">
        <v>29195.9</v>
      </c>
      <c r="I38" s="65">
        <v>8229.31</v>
      </c>
      <c r="J38" s="65">
        <v>625.73</v>
      </c>
      <c r="K38" s="65">
        <v>-1560.5299999999997</v>
      </c>
      <c r="L38" s="65">
        <v>2530.44</v>
      </c>
      <c r="M38" s="65">
        <v>122.96000000000002</v>
      </c>
      <c r="N38" s="65">
        <v>351.68</v>
      </c>
      <c r="O38" s="65"/>
      <c r="P38" s="65"/>
      <c r="Q38" s="64">
        <v>192107.30999999997</v>
      </c>
      <c r="R38" s="63">
        <v>192107.30999999997</v>
      </c>
    </row>
    <row r="39" spans="1:18" x14ac:dyDescent="0.2">
      <c r="A39" s="18"/>
      <c r="B39" s="181"/>
      <c r="C39" s="79" t="s">
        <v>154</v>
      </c>
      <c r="D39" s="78"/>
      <c r="E39" s="77">
        <v>27626.559999999998</v>
      </c>
      <c r="F39" s="76">
        <v>71811.139999999985</v>
      </c>
      <c r="G39" s="76">
        <v>53174.119999999988</v>
      </c>
      <c r="H39" s="76">
        <v>29195.9</v>
      </c>
      <c r="I39" s="76">
        <v>8229.31</v>
      </c>
      <c r="J39" s="76">
        <v>625.73</v>
      </c>
      <c r="K39" s="76">
        <v>-1560.5299999999997</v>
      </c>
      <c r="L39" s="76">
        <v>2530.44</v>
      </c>
      <c r="M39" s="76">
        <v>122.96000000000002</v>
      </c>
      <c r="N39" s="76">
        <v>351.68</v>
      </c>
      <c r="O39" s="76"/>
      <c r="P39" s="76"/>
      <c r="Q39" s="75">
        <v>192107.30999999997</v>
      </c>
      <c r="R39" s="74">
        <v>192107.30999999997</v>
      </c>
    </row>
    <row r="40" spans="1:18" x14ac:dyDescent="0.2">
      <c r="A40" s="18"/>
      <c r="B40" s="182" t="s">
        <v>154</v>
      </c>
      <c r="C40" s="72"/>
      <c r="D40" s="72"/>
      <c r="E40" s="71">
        <v>27626.559999999998</v>
      </c>
      <c r="F40" s="70">
        <v>71811.139999999985</v>
      </c>
      <c r="G40" s="70">
        <v>53174.119999999988</v>
      </c>
      <c r="H40" s="70">
        <v>29195.9</v>
      </c>
      <c r="I40" s="70">
        <v>8229.31</v>
      </c>
      <c r="J40" s="70">
        <v>625.73</v>
      </c>
      <c r="K40" s="70">
        <v>-1560.5299999999997</v>
      </c>
      <c r="L40" s="70">
        <v>2530.44</v>
      </c>
      <c r="M40" s="70">
        <v>122.96000000000002</v>
      </c>
      <c r="N40" s="70">
        <v>351.68</v>
      </c>
      <c r="O40" s="70"/>
      <c r="P40" s="70"/>
      <c r="Q40" s="69">
        <v>192107.30999999997</v>
      </c>
      <c r="R40" s="68">
        <v>192107.30999999997</v>
      </c>
    </row>
    <row r="41" spans="1:18" x14ac:dyDescent="0.2">
      <c r="A41" s="18"/>
      <c r="B41" s="180" t="s">
        <v>134</v>
      </c>
      <c r="C41" s="82" t="s">
        <v>11</v>
      </c>
      <c r="D41" s="67" t="s">
        <v>12</v>
      </c>
      <c r="E41" s="66">
        <v>301.67999999999995</v>
      </c>
      <c r="F41" s="65">
        <v>664.78</v>
      </c>
      <c r="G41" s="65">
        <v>449.44</v>
      </c>
      <c r="H41" s="65"/>
      <c r="I41" s="65"/>
      <c r="J41" s="65"/>
      <c r="K41" s="65"/>
      <c r="L41" s="65"/>
      <c r="M41" s="65"/>
      <c r="N41" s="65"/>
      <c r="O41" s="65"/>
      <c r="P41" s="65"/>
      <c r="Q41" s="64">
        <v>1415.8999999999999</v>
      </c>
      <c r="R41" s="63">
        <v>1415.8999999999999</v>
      </c>
    </row>
    <row r="42" spans="1:18" x14ac:dyDescent="0.2">
      <c r="A42" s="18"/>
      <c r="B42" s="181"/>
      <c r="C42" s="79" t="s">
        <v>18</v>
      </c>
      <c r="D42" s="78"/>
      <c r="E42" s="77">
        <v>301.67999999999995</v>
      </c>
      <c r="F42" s="76">
        <v>664.78</v>
      </c>
      <c r="G42" s="76">
        <v>449.44</v>
      </c>
      <c r="H42" s="76"/>
      <c r="I42" s="76"/>
      <c r="J42" s="76"/>
      <c r="K42" s="76"/>
      <c r="L42" s="76"/>
      <c r="M42" s="76"/>
      <c r="N42" s="76"/>
      <c r="O42" s="76"/>
      <c r="P42" s="76"/>
      <c r="Q42" s="75">
        <v>1415.8999999999999</v>
      </c>
      <c r="R42" s="74">
        <v>1415.8999999999999</v>
      </c>
    </row>
    <row r="43" spans="1:18" x14ac:dyDescent="0.2">
      <c r="A43" s="18"/>
      <c r="B43" s="182" t="s">
        <v>155</v>
      </c>
      <c r="C43" s="72"/>
      <c r="D43" s="72"/>
      <c r="E43" s="71">
        <v>301.67999999999995</v>
      </c>
      <c r="F43" s="70">
        <v>664.78</v>
      </c>
      <c r="G43" s="70">
        <v>449.44</v>
      </c>
      <c r="H43" s="70"/>
      <c r="I43" s="70"/>
      <c r="J43" s="70"/>
      <c r="K43" s="70"/>
      <c r="L43" s="70"/>
      <c r="M43" s="70"/>
      <c r="N43" s="70"/>
      <c r="O43" s="70"/>
      <c r="P43" s="70"/>
      <c r="Q43" s="69">
        <v>1415.8999999999999</v>
      </c>
      <c r="R43" s="68">
        <v>1415.8999999999999</v>
      </c>
    </row>
    <row r="44" spans="1:18" x14ac:dyDescent="0.2">
      <c r="A44" s="18"/>
      <c r="B44" s="180" t="s">
        <v>43</v>
      </c>
      <c r="C44" s="82" t="s">
        <v>11</v>
      </c>
      <c r="D44" s="67" t="s">
        <v>12</v>
      </c>
      <c r="E44" s="66">
        <v>5996.93</v>
      </c>
      <c r="F44" s="65">
        <v>11199.050000000001</v>
      </c>
      <c r="G44" s="65">
        <v>6510.5699999999979</v>
      </c>
      <c r="H44" s="65">
        <v>5524.69</v>
      </c>
      <c r="I44" s="65">
        <v>2257.58</v>
      </c>
      <c r="J44" s="65">
        <v>3085.65</v>
      </c>
      <c r="K44" s="65">
        <v>1417.05</v>
      </c>
      <c r="L44" s="65">
        <v>1155.83</v>
      </c>
      <c r="M44" s="65">
        <v>204.44</v>
      </c>
      <c r="N44" s="65"/>
      <c r="O44" s="65"/>
      <c r="P44" s="65"/>
      <c r="Q44" s="64">
        <v>37351.790000000008</v>
      </c>
      <c r="R44" s="63">
        <v>37351.790000000008</v>
      </c>
    </row>
    <row r="45" spans="1:18" x14ac:dyDescent="0.2">
      <c r="A45" s="18"/>
      <c r="B45" s="181"/>
      <c r="C45" s="81"/>
      <c r="D45" s="6" t="s">
        <v>104</v>
      </c>
      <c r="E45" s="52"/>
      <c r="F45" s="53"/>
      <c r="G45" s="53"/>
      <c r="H45" s="53"/>
      <c r="I45" s="53">
        <v>5219</v>
      </c>
      <c r="J45" s="53"/>
      <c r="K45" s="53"/>
      <c r="L45" s="53"/>
      <c r="M45" s="53"/>
      <c r="N45" s="53"/>
      <c r="O45" s="53"/>
      <c r="P45" s="53"/>
      <c r="Q45" s="11">
        <v>5219</v>
      </c>
      <c r="R45" s="51">
        <v>5219</v>
      </c>
    </row>
    <row r="46" spans="1:18" x14ac:dyDescent="0.2">
      <c r="A46" s="18"/>
      <c r="B46" s="181"/>
      <c r="C46" s="79" t="s">
        <v>18</v>
      </c>
      <c r="D46" s="78"/>
      <c r="E46" s="77">
        <v>5996.93</v>
      </c>
      <c r="F46" s="76">
        <v>11199.050000000001</v>
      </c>
      <c r="G46" s="76">
        <v>6510.5699999999979</v>
      </c>
      <c r="H46" s="76">
        <v>5524.69</v>
      </c>
      <c r="I46" s="76">
        <v>7476.58</v>
      </c>
      <c r="J46" s="76">
        <v>3085.65</v>
      </c>
      <c r="K46" s="76">
        <v>1417.05</v>
      </c>
      <c r="L46" s="76">
        <v>1155.83</v>
      </c>
      <c r="M46" s="76">
        <v>204.44</v>
      </c>
      <c r="N46" s="76"/>
      <c r="O46" s="76"/>
      <c r="P46" s="76"/>
      <c r="Q46" s="75">
        <v>42570.790000000008</v>
      </c>
      <c r="R46" s="74">
        <v>42570.790000000008</v>
      </c>
    </row>
    <row r="47" spans="1:18" x14ac:dyDescent="0.2">
      <c r="A47" s="18"/>
      <c r="B47" s="182" t="s">
        <v>156</v>
      </c>
      <c r="C47" s="72"/>
      <c r="D47" s="72"/>
      <c r="E47" s="71">
        <v>5996.93</v>
      </c>
      <c r="F47" s="70">
        <v>11199.050000000001</v>
      </c>
      <c r="G47" s="70">
        <v>6510.5699999999979</v>
      </c>
      <c r="H47" s="70">
        <v>5524.69</v>
      </c>
      <c r="I47" s="70">
        <v>7476.58</v>
      </c>
      <c r="J47" s="70">
        <v>3085.65</v>
      </c>
      <c r="K47" s="70">
        <v>1417.05</v>
      </c>
      <c r="L47" s="70">
        <v>1155.83</v>
      </c>
      <c r="M47" s="70">
        <v>204.44</v>
      </c>
      <c r="N47" s="70"/>
      <c r="O47" s="70"/>
      <c r="P47" s="70"/>
      <c r="Q47" s="69">
        <v>42570.790000000008</v>
      </c>
      <c r="R47" s="68">
        <v>42570.790000000008</v>
      </c>
    </row>
    <row r="48" spans="1:18" x14ac:dyDescent="0.2">
      <c r="A48" s="135" t="s">
        <v>21</v>
      </c>
      <c r="B48" s="173"/>
      <c r="C48" s="136"/>
      <c r="D48" s="136"/>
      <c r="E48" s="138">
        <v>107667.16</v>
      </c>
      <c r="F48" s="139">
        <v>245115.69999999998</v>
      </c>
      <c r="G48" s="139">
        <v>102682.47999999998</v>
      </c>
      <c r="H48" s="139">
        <v>60399.66</v>
      </c>
      <c r="I48" s="139">
        <v>27689.340000000004</v>
      </c>
      <c r="J48" s="139">
        <v>13245.64</v>
      </c>
      <c r="K48" s="139">
        <v>9908.3300000000017</v>
      </c>
      <c r="L48" s="139">
        <v>14694.25</v>
      </c>
      <c r="M48" s="139">
        <v>9625</v>
      </c>
      <c r="N48" s="139">
        <v>11024.2</v>
      </c>
      <c r="O48" s="139">
        <v>4544.7599999999984</v>
      </c>
      <c r="P48" s="139">
        <v>8269.24</v>
      </c>
      <c r="Q48" s="140">
        <v>614865.76</v>
      </c>
      <c r="R48" s="152">
        <v>614865.76</v>
      </c>
    </row>
    <row r="49" spans="1:18" x14ac:dyDescent="0.2">
      <c r="A49" s="67"/>
      <c r="B49" s="183"/>
      <c r="C49" s="67"/>
      <c r="D49" s="67"/>
      <c r="E49" s="66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4"/>
      <c r="R49" s="63"/>
    </row>
    <row r="50" spans="1:18" x14ac:dyDescent="0.2">
      <c r="A50" s="84" t="s">
        <v>45</v>
      </c>
      <c r="B50" s="180" t="s">
        <v>100</v>
      </c>
      <c r="C50" s="82" t="s">
        <v>49</v>
      </c>
      <c r="D50" s="67" t="s">
        <v>100</v>
      </c>
      <c r="E50" s="66">
        <v>5760.869999999999</v>
      </c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4">
        <v>5760.869999999999</v>
      </c>
      <c r="R50" s="63">
        <v>5760.869999999999</v>
      </c>
    </row>
    <row r="51" spans="1:18" x14ac:dyDescent="0.2">
      <c r="A51" s="18"/>
      <c r="B51" s="181"/>
      <c r="C51" s="81"/>
      <c r="D51" s="6" t="s">
        <v>53</v>
      </c>
      <c r="E51" s="52">
        <v>1848</v>
      </c>
      <c r="F51" s="53">
        <v>173.9</v>
      </c>
      <c r="G51" s="53">
        <v>6063.83</v>
      </c>
      <c r="H51" s="53"/>
      <c r="I51" s="53">
        <v>63.2</v>
      </c>
      <c r="J51" s="53">
        <v>3711</v>
      </c>
      <c r="K51" s="53"/>
      <c r="L51" s="53"/>
      <c r="M51" s="53"/>
      <c r="N51" s="53"/>
      <c r="O51" s="53"/>
      <c r="P51" s="53"/>
      <c r="Q51" s="11">
        <v>11859.93</v>
      </c>
      <c r="R51" s="51">
        <v>11859.93</v>
      </c>
    </row>
    <row r="52" spans="1:18" x14ac:dyDescent="0.2">
      <c r="A52" s="18"/>
      <c r="B52" s="181"/>
      <c r="C52" s="79" t="s">
        <v>159</v>
      </c>
      <c r="D52" s="78"/>
      <c r="E52" s="77">
        <v>7608.869999999999</v>
      </c>
      <c r="F52" s="76">
        <v>173.9</v>
      </c>
      <c r="G52" s="76">
        <v>6063.83</v>
      </c>
      <c r="H52" s="76"/>
      <c r="I52" s="76">
        <v>63.2</v>
      </c>
      <c r="J52" s="76">
        <v>3711</v>
      </c>
      <c r="K52" s="76"/>
      <c r="L52" s="76"/>
      <c r="M52" s="76"/>
      <c r="N52" s="76"/>
      <c r="O52" s="76"/>
      <c r="P52" s="76"/>
      <c r="Q52" s="75">
        <v>17620.8</v>
      </c>
      <c r="R52" s="74">
        <v>17620.8</v>
      </c>
    </row>
    <row r="53" spans="1:18" ht="25.5" x14ac:dyDescent="0.2">
      <c r="A53" s="18"/>
      <c r="B53" s="182" t="s">
        <v>160</v>
      </c>
      <c r="C53" s="72"/>
      <c r="D53" s="72"/>
      <c r="E53" s="71">
        <v>7608.869999999999</v>
      </c>
      <c r="F53" s="70">
        <v>173.9</v>
      </c>
      <c r="G53" s="70">
        <v>6063.83</v>
      </c>
      <c r="H53" s="70"/>
      <c r="I53" s="70">
        <v>63.2</v>
      </c>
      <c r="J53" s="70">
        <v>3711</v>
      </c>
      <c r="K53" s="70"/>
      <c r="L53" s="70"/>
      <c r="M53" s="70"/>
      <c r="N53" s="70"/>
      <c r="O53" s="70"/>
      <c r="P53" s="70"/>
      <c r="Q53" s="69">
        <v>17620.8</v>
      </c>
      <c r="R53" s="68">
        <v>17620.8</v>
      </c>
    </row>
    <row r="54" spans="1:18" x14ac:dyDescent="0.2">
      <c r="A54" s="18"/>
      <c r="B54" s="180" t="s">
        <v>94</v>
      </c>
      <c r="C54" s="82" t="s">
        <v>49</v>
      </c>
      <c r="D54" s="67" t="s">
        <v>94</v>
      </c>
      <c r="E54" s="66">
        <v>8089.5300000000007</v>
      </c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4">
        <v>8089.5300000000007</v>
      </c>
      <c r="R54" s="63">
        <v>8089.5300000000007</v>
      </c>
    </row>
    <row r="55" spans="1:18" x14ac:dyDescent="0.2">
      <c r="A55" s="18"/>
      <c r="B55" s="181"/>
      <c r="C55" s="81"/>
      <c r="D55" s="6" t="s">
        <v>53</v>
      </c>
      <c r="E55" s="52">
        <v>120</v>
      </c>
      <c r="F55" s="53">
        <v>4418.5800000000008</v>
      </c>
      <c r="G55" s="53">
        <v>2604.7299999999996</v>
      </c>
      <c r="H55" s="53"/>
      <c r="I55" s="53"/>
      <c r="J55" s="53"/>
      <c r="K55" s="53"/>
      <c r="L55" s="53"/>
      <c r="M55" s="53">
        <v>-120</v>
      </c>
      <c r="N55" s="53"/>
      <c r="O55" s="53"/>
      <c r="P55" s="53"/>
      <c r="Q55" s="11">
        <v>7023.31</v>
      </c>
      <c r="R55" s="51">
        <v>7023.31</v>
      </c>
    </row>
    <row r="56" spans="1:18" x14ac:dyDescent="0.2">
      <c r="A56" s="18"/>
      <c r="B56" s="181"/>
      <c r="C56" s="79" t="s">
        <v>159</v>
      </c>
      <c r="D56" s="78"/>
      <c r="E56" s="77">
        <v>8209.5300000000007</v>
      </c>
      <c r="F56" s="76">
        <v>4418.5800000000008</v>
      </c>
      <c r="G56" s="76">
        <v>2604.7299999999996</v>
      </c>
      <c r="H56" s="76"/>
      <c r="I56" s="76"/>
      <c r="J56" s="76"/>
      <c r="K56" s="76"/>
      <c r="L56" s="76"/>
      <c r="M56" s="76">
        <v>-120</v>
      </c>
      <c r="N56" s="76"/>
      <c r="O56" s="76"/>
      <c r="P56" s="76"/>
      <c r="Q56" s="75">
        <v>15112.84</v>
      </c>
      <c r="R56" s="74">
        <v>15112.84</v>
      </c>
    </row>
    <row r="57" spans="1:18" x14ac:dyDescent="0.2">
      <c r="A57" s="18"/>
      <c r="B57" s="182" t="s">
        <v>162</v>
      </c>
      <c r="C57" s="72"/>
      <c r="D57" s="72"/>
      <c r="E57" s="71">
        <v>8209.5300000000007</v>
      </c>
      <c r="F57" s="70">
        <v>4418.5800000000008</v>
      </c>
      <c r="G57" s="70">
        <v>2604.7299999999996</v>
      </c>
      <c r="H57" s="70"/>
      <c r="I57" s="70"/>
      <c r="J57" s="70"/>
      <c r="K57" s="70"/>
      <c r="L57" s="70"/>
      <c r="M57" s="70">
        <v>-120</v>
      </c>
      <c r="N57" s="70"/>
      <c r="O57" s="70"/>
      <c r="P57" s="70"/>
      <c r="Q57" s="69">
        <v>15112.84</v>
      </c>
      <c r="R57" s="68">
        <v>15112.84</v>
      </c>
    </row>
    <row r="58" spans="1:18" x14ac:dyDescent="0.2">
      <c r="A58" s="18"/>
      <c r="B58" s="180" t="s">
        <v>298</v>
      </c>
      <c r="C58" s="82" t="s">
        <v>49</v>
      </c>
      <c r="D58" s="67" t="s">
        <v>53</v>
      </c>
      <c r="E58" s="66">
        <v>525.37</v>
      </c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4">
        <v>525.37</v>
      </c>
      <c r="R58" s="63">
        <v>525.37</v>
      </c>
    </row>
    <row r="59" spans="1:18" x14ac:dyDescent="0.2">
      <c r="A59" s="18"/>
      <c r="B59" s="181"/>
      <c r="C59" s="79" t="s">
        <v>159</v>
      </c>
      <c r="D59" s="78"/>
      <c r="E59" s="77">
        <v>525.37</v>
      </c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5">
        <v>525.37</v>
      </c>
      <c r="R59" s="74">
        <v>525.37</v>
      </c>
    </row>
    <row r="60" spans="1:18" x14ac:dyDescent="0.2">
      <c r="A60" s="18"/>
      <c r="B60" s="182" t="s">
        <v>297</v>
      </c>
      <c r="C60" s="72"/>
      <c r="D60" s="72"/>
      <c r="E60" s="71">
        <v>525.37</v>
      </c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69">
        <v>525.37</v>
      </c>
      <c r="R60" s="68">
        <v>525.37</v>
      </c>
    </row>
    <row r="61" spans="1:18" x14ac:dyDescent="0.2">
      <c r="A61" s="18"/>
      <c r="B61" s="180" t="s">
        <v>136</v>
      </c>
      <c r="C61" s="82" t="s">
        <v>49</v>
      </c>
      <c r="D61" s="67" t="s">
        <v>53</v>
      </c>
      <c r="E61" s="66"/>
      <c r="F61" s="65"/>
      <c r="G61" s="65">
        <v>387.86</v>
      </c>
      <c r="H61" s="65"/>
      <c r="I61" s="65"/>
      <c r="J61" s="65"/>
      <c r="K61" s="65"/>
      <c r="L61" s="65"/>
      <c r="M61" s="65"/>
      <c r="N61" s="65"/>
      <c r="O61" s="65"/>
      <c r="P61" s="65"/>
      <c r="Q61" s="64">
        <v>387.86</v>
      </c>
      <c r="R61" s="63">
        <v>387.86</v>
      </c>
    </row>
    <row r="62" spans="1:18" x14ac:dyDescent="0.2">
      <c r="A62" s="18"/>
      <c r="B62" s="181"/>
      <c r="C62" s="79" t="s">
        <v>159</v>
      </c>
      <c r="D62" s="78"/>
      <c r="E62" s="77"/>
      <c r="F62" s="76"/>
      <c r="G62" s="76">
        <v>387.86</v>
      </c>
      <c r="H62" s="76"/>
      <c r="I62" s="76"/>
      <c r="J62" s="76"/>
      <c r="K62" s="76"/>
      <c r="L62" s="76"/>
      <c r="M62" s="76"/>
      <c r="N62" s="76"/>
      <c r="O62" s="76"/>
      <c r="P62" s="76"/>
      <c r="Q62" s="75">
        <v>387.86</v>
      </c>
      <c r="R62" s="74">
        <v>387.86</v>
      </c>
    </row>
    <row r="63" spans="1:18" x14ac:dyDescent="0.2">
      <c r="A63" s="18"/>
      <c r="B63" s="182" t="s">
        <v>163</v>
      </c>
      <c r="C63" s="72"/>
      <c r="D63" s="72"/>
      <c r="E63" s="71"/>
      <c r="F63" s="70"/>
      <c r="G63" s="70">
        <v>387.86</v>
      </c>
      <c r="H63" s="70"/>
      <c r="I63" s="70"/>
      <c r="J63" s="70"/>
      <c r="K63" s="70"/>
      <c r="L63" s="70"/>
      <c r="M63" s="70"/>
      <c r="N63" s="70"/>
      <c r="O63" s="70"/>
      <c r="P63" s="70"/>
      <c r="Q63" s="69">
        <v>387.86</v>
      </c>
      <c r="R63" s="68">
        <v>387.86</v>
      </c>
    </row>
    <row r="64" spans="1:18" x14ac:dyDescent="0.2">
      <c r="A64" s="18"/>
      <c r="B64" s="180" t="s">
        <v>137</v>
      </c>
      <c r="C64" s="82" t="s">
        <v>49</v>
      </c>
      <c r="D64" s="67" t="s">
        <v>53</v>
      </c>
      <c r="E64" s="66"/>
      <c r="F64" s="65"/>
      <c r="G64" s="65">
        <v>2719.16</v>
      </c>
      <c r="H64" s="65"/>
      <c r="I64" s="65"/>
      <c r="J64" s="65"/>
      <c r="K64" s="65"/>
      <c r="L64" s="65"/>
      <c r="M64" s="65"/>
      <c r="N64" s="65"/>
      <c r="O64" s="65"/>
      <c r="P64" s="65"/>
      <c r="Q64" s="64">
        <v>2719.16</v>
      </c>
      <c r="R64" s="63">
        <v>2719.16</v>
      </c>
    </row>
    <row r="65" spans="1:18" x14ac:dyDescent="0.2">
      <c r="A65" s="18"/>
      <c r="B65" s="181"/>
      <c r="C65" s="79" t="s">
        <v>159</v>
      </c>
      <c r="D65" s="78"/>
      <c r="E65" s="77"/>
      <c r="F65" s="76"/>
      <c r="G65" s="76">
        <v>2719.16</v>
      </c>
      <c r="H65" s="76"/>
      <c r="I65" s="76"/>
      <c r="J65" s="76"/>
      <c r="K65" s="76"/>
      <c r="L65" s="76"/>
      <c r="M65" s="76"/>
      <c r="N65" s="76"/>
      <c r="O65" s="76"/>
      <c r="P65" s="76"/>
      <c r="Q65" s="75">
        <v>2719.16</v>
      </c>
      <c r="R65" s="74">
        <v>2719.16</v>
      </c>
    </row>
    <row r="66" spans="1:18" x14ac:dyDescent="0.2">
      <c r="A66" s="18"/>
      <c r="B66" s="182" t="s">
        <v>164</v>
      </c>
      <c r="C66" s="72"/>
      <c r="D66" s="72"/>
      <c r="E66" s="71"/>
      <c r="F66" s="70"/>
      <c r="G66" s="70">
        <v>2719.16</v>
      </c>
      <c r="H66" s="70"/>
      <c r="I66" s="70"/>
      <c r="J66" s="70"/>
      <c r="K66" s="70"/>
      <c r="L66" s="70"/>
      <c r="M66" s="70"/>
      <c r="N66" s="70"/>
      <c r="O66" s="70"/>
      <c r="P66" s="70"/>
      <c r="Q66" s="69">
        <v>2719.16</v>
      </c>
      <c r="R66" s="68">
        <v>2719.16</v>
      </c>
    </row>
    <row r="67" spans="1:18" x14ac:dyDescent="0.2">
      <c r="A67" s="18"/>
      <c r="B67" s="180" t="s">
        <v>14</v>
      </c>
      <c r="C67" s="82" t="s">
        <v>11</v>
      </c>
      <c r="D67" s="67" t="s">
        <v>12</v>
      </c>
      <c r="E67" s="66">
        <v>1581.21</v>
      </c>
      <c r="F67" s="65">
        <v>390.19</v>
      </c>
      <c r="G67" s="65"/>
      <c r="H67" s="65">
        <v>-589.08000000000004</v>
      </c>
      <c r="I67" s="65">
        <v>-7521.13</v>
      </c>
      <c r="J67" s="65">
        <v>383.65</v>
      </c>
      <c r="K67" s="65"/>
      <c r="L67" s="65"/>
      <c r="M67" s="65">
        <v>74.17</v>
      </c>
      <c r="N67" s="65"/>
      <c r="O67" s="65"/>
      <c r="P67" s="65"/>
      <c r="Q67" s="64">
        <v>-5680.99</v>
      </c>
      <c r="R67" s="63">
        <v>-5680.99</v>
      </c>
    </row>
    <row r="68" spans="1:18" x14ac:dyDescent="0.2">
      <c r="A68" s="18"/>
      <c r="B68" s="181"/>
      <c r="C68" s="81"/>
      <c r="D68" s="6" t="s">
        <v>46</v>
      </c>
      <c r="E68" s="52"/>
      <c r="F68" s="53"/>
      <c r="G68" s="53">
        <v>168966.77</v>
      </c>
      <c r="H68" s="53"/>
      <c r="I68" s="53"/>
      <c r="J68" s="53"/>
      <c r="K68" s="53"/>
      <c r="L68" s="53"/>
      <c r="M68" s="53"/>
      <c r="N68" s="53"/>
      <c r="O68" s="53"/>
      <c r="P68" s="53"/>
      <c r="Q68" s="11">
        <v>168966.77</v>
      </c>
      <c r="R68" s="51">
        <v>168966.77</v>
      </c>
    </row>
    <row r="69" spans="1:18" x14ac:dyDescent="0.2">
      <c r="A69" s="18"/>
      <c r="B69" s="181"/>
      <c r="C69" s="79" t="s">
        <v>18</v>
      </c>
      <c r="D69" s="78"/>
      <c r="E69" s="77">
        <v>1581.21</v>
      </c>
      <c r="F69" s="76">
        <v>390.19</v>
      </c>
      <c r="G69" s="76">
        <v>168966.77</v>
      </c>
      <c r="H69" s="76">
        <v>-589.08000000000004</v>
      </c>
      <c r="I69" s="76">
        <v>-7521.13</v>
      </c>
      <c r="J69" s="76">
        <v>383.65</v>
      </c>
      <c r="K69" s="76"/>
      <c r="L69" s="76"/>
      <c r="M69" s="76">
        <v>74.17</v>
      </c>
      <c r="N69" s="76"/>
      <c r="O69" s="76"/>
      <c r="P69" s="76"/>
      <c r="Q69" s="75">
        <v>163285.78</v>
      </c>
      <c r="R69" s="74">
        <v>163285.78</v>
      </c>
    </row>
    <row r="70" spans="1:18" x14ac:dyDescent="0.2">
      <c r="A70" s="18"/>
      <c r="B70" s="182" t="s">
        <v>20</v>
      </c>
      <c r="C70" s="72"/>
      <c r="D70" s="72"/>
      <c r="E70" s="71">
        <v>1581.21</v>
      </c>
      <c r="F70" s="70">
        <v>390.19</v>
      </c>
      <c r="G70" s="70">
        <v>168966.77</v>
      </c>
      <c r="H70" s="70">
        <v>-589.08000000000004</v>
      </c>
      <c r="I70" s="70">
        <v>-7521.13</v>
      </c>
      <c r="J70" s="70">
        <v>383.65</v>
      </c>
      <c r="K70" s="70"/>
      <c r="L70" s="70"/>
      <c r="M70" s="70">
        <v>74.17</v>
      </c>
      <c r="N70" s="70"/>
      <c r="O70" s="70"/>
      <c r="P70" s="70"/>
      <c r="Q70" s="69">
        <v>163285.78</v>
      </c>
      <c r="R70" s="68">
        <v>163285.78</v>
      </c>
    </row>
    <row r="71" spans="1:18" x14ac:dyDescent="0.2">
      <c r="A71" s="18"/>
      <c r="B71" s="180" t="s">
        <v>106</v>
      </c>
      <c r="C71" s="82" t="s">
        <v>47</v>
      </c>
      <c r="D71" s="67" t="s">
        <v>106</v>
      </c>
      <c r="E71" s="66"/>
      <c r="F71" s="65">
        <v>-2299.1999999999998</v>
      </c>
      <c r="G71" s="65"/>
      <c r="H71" s="65">
        <v>-9008.4599999999991</v>
      </c>
      <c r="I71" s="65">
        <v>-77821.51999999999</v>
      </c>
      <c r="J71" s="65"/>
      <c r="K71" s="65"/>
      <c r="L71" s="65"/>
      <c r="M71" s="65"/>
      <c r="N71" s="65"/>
      <c r="O71" s="65"/>
      <c r="P71" s="65"/>
      <c r="Q71" s="64">
        <v>-89129.18</v>
      </c>
      <c r="R71" s="63">
        <v>-89129.18</v>
      </c>
    </row>
    <row r="72" spans="1:18" x14ac:dyDescent="0.2">
      <c r="A72" s="18"/>
      <c r="B72" s="181"/>
      <c r="C72" s="79" t="s">
        <v>166</v>
      </c>
      <c r="D72" s="78"/>
      <c r="E72" s="77"/>
      <c r="F72" s="76">
        <v>-2299.1999999999998</v>
      </c>
      <c r="G72" s="76"/>
      <c r="H72" s="76">
        <v>-9008.4599999999991</v>
      </c>
      <c r="I72" s="76">
        <v>-77821.51999999999</v>
      </c>
      <c r="J72" s="76"/>
      <c r="K72" s="76"/>
      <c r="L72" s="76"/>
      <c r="M72" s="76"/>
      <c r="N72" s="76"/>
      <c r="O72" s="76"/>
      <c r="P72" s="76"/>
      <c r="Q72" s="75">
        <v>-89129.18</v>
      </c>
      <c r="R72" s="74">
        <v>-89129.18</v>
      </c>
    </row>
    <row r="73" spans="1:18" x14ac:dyDescent="0.2">
      <c r="A73" s="18"/>
      <c r="B73" s="182" t="s">
        <v>167</v>
      </c>
      <c r="C73" s="72"/>
      <c r="D73" s="72"/>
      <c r="E73" s="71"/>
      <c r="F73" s="70">
        <v>-2299.1999999999998</v>
      </c>
      <c r="G73" s="70"/>
      <c r="H73" s="70">
        <v>-9008.4599999999991</v>
      </c>
      <c r="I73" s="70">
        <v>-77821.51999999999</v>
      </c>
      <c r="J73" s="70"/>
      <c r="K73" s="70"/>
      <c r="L73" s="70"/>
      <c r="M73" s="70"/>
      <c r="N73" s="70"/>
      <c r="O73" s="70"/>
      <c r="P73" s="70"/>
      <c r="Q73" s="69">
        <v>-89129.18</v>
      </c>
      <c r="R73" s="68">
        <v>-89129.18</v>
      </c>
    </row>
    <row r="74" spans="1:18" x14ac:dyDescent="0.2">
      <c r="A74" s="18"/>
      <c r="B74" s="180" t="s">
        <v>35</v>
      </c>
      <c r="C74" s="82" t="s">
        <v>47</v>
      </c>
      <c r="D74" s="67" t="s">
        <v>35</v>
      </c>
      <c r="E74" s="66">
        <v>2046.4700000000003</v>
      </c>
      <c r="F74" s="65">
        <v>1848.47</v>
      </c>
      <c r="G74" s="65">
        <v>148727.93</v>
      </c>
      <c r="H74" s="65">
        <v>1227.22</v>
      </c>
      <c r="I74" s="65">
        <v>-4615.880000000001</v>
      </c>
      <c r="J74" s="65">
        <v>277.66000000000003</v>
      </c>
      <c r="K74" s="65"/>
      <c r="L74" s="65">
        <v>1333.6799999999998</v>
      </c>
      <c r="M74" s="65">
        <v>0.18</v>
      </c>
      <c r="N74" s="65"/>
      <c r="O74" s="65"/>
      <c r="P74" s="65"/>
      <c r="Q74" s="64">
        <v>150845.72999999998</v>
      </c>
      <c r="R74" s="63">
        <v>150845.72999999998</v>
      </c>
    </row>
    <row r="75" spans="1:18" x14ac:dyDescent="0.2">
      <c r="A75" s="18"/>
      <c r="B75" s="181"/>
      <c r="C75" s="79" t="s">
        <v>166</v>
      </c>
      <c r="D75" s="78"/>
      <c r="E75" s="77">
        <v>2046.4700000000003</v>
      </c>
      <c r="F75" s="76">
        <v>1848.47</v>
      </c>
      <c r="G75" s="76">
        <v>148727.93</v>
      </c>
      <c r="H75" s="76">
        <v>1227.22</v>
      </c>
      <c r="I75" s="76">
        <v>-4615.880000000001</v>
      </c>
      <c r="J75" s="76">
        <v>277.66000000000003</v>
      </c>
      <c r="K75" s="76"/>
      <c r="L75" s="76">
        <v>1333.6799999999998</v>
      </c>
      <c r="M75" s="76">
        <v>0.18</v>
      </c>
      <c r="N75" s="76"/>
      <c r="O75" s="76"/>
      <c r="P75" s="76"/>
      <c r="Q75" s="75">
        <v>150845.72999999998</v>
      </c>
      <c r="R75" s="74">
        <v>150845.72999999998</v>
      </c>
    </row>
    <row r="76" spans="1:18" x14ac:dyDescent="0.2">
      <c r="A76" s="18"/>
      <c r="B76" s="182" t="s">
        <v>145</v>
      </c>
      <c r="C76" s="72"/>
      <c r="D76" s="72"/>
      <c r="E76" s="71">
        <v>2046.4700000000003</v>
      </c>
      <c r="F76" s="70">
        <v>1848.47</v>
      </c>
      <c r="G76" s="70">
        <v>148727.93</v>
      </c>
      <c r="H76" s="70">
        <v>1227.22</v>
      </c>
      <c r="I76" s="70">
        <v>-4615.880000000001</v>
      </c>
      <c r="J76" s="70">
        <v>277.66000000000003</v>
      </c>
      <c r="K76" s="70"/>
      <c r="L76" s="70">
        <v>1333.6799999999998</v>
      </c>
      <c r="M76" s="70">
        <v>0.18</v>
      </c>
      <c r="N76" s="70"/>
      <c r="O76" s="70"/>
      <c r="P76" s="70"/>
      <c r="Q76" s="69">
        <v>150845.72999999998</v>
      </c>
      <c r="R76" s="68">
        <v>150845.72999999998</v>
      </c>
    </row>
    <row r="77" spans="1:18" x14ac:dyDescent="0.2">
      <c r="A77" s="18"/>
      <c r="B77" s="180" t="s">
        <v>107</v>
      </c>
      <c r="C77" s="82" t="s">
        <v>49</v>
      </c>
      <c r="D77" s="67" t="s">
        <v>53</v>
      </c>
      <c r="E77" s="66">
        <v>232.84</v>
      </c>
      <c r="F77" s="65">
        <v>173.28</v>
      </c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4">
        <v>406.12</v>
      </c>
      <c r="R77" s="63">
        <v>406.12</v>
      </c>
    </row>
    <row r="78" spans="1:18" x14ac:dyDescent="0.2">
      <c r="A78" s="18"/>
      <c r="B78" s="181"/>
      <c r="C78" s="79" t="s">
        <v>159</v>
      </c>
      <c r="D78" s="78"/>
      <c r="E78" s="77">
        <v>232.84</v>
      </c>
      <c r="F78" s="76">
        <v>173.28</v>
      </c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5">
        <v>406.12</v>
      </c>
      <c r="R78" s="74">
        <v>406.12</v>
      </c>
    </row>
    <row r="79" spans="1:18" ht="25.5" x14ac:dyDescent="0.2">
      <c r="A79" s="18"/>
      <c r="B79" s="182" t="s">
        <v>168</v>
      </c>
      <c r="C79" s="72"/>
      <c r="D79" s="72"/>
      <c r="E79" s="71">
        <v>232.84</v>
      </c>
      <c r="F79" s="70">
        <v>173.28</v>
      </c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69">
        <v>406.12</v>
      </c>
      <c r="R79" s="68">
        <v>406.12</v>
      </c>
    </row>
    <row r="80" spans="1:18" x14ac:dyDescent="0.2">
      <c r="A80" s="18"/>
      <c r="B80" s="180" t="s">
        <v>111</v>
      </c>
      <c r="C80" s="82" t="s">
        <v>49</v>
      </c>
      <c r="D80" s="67" t="s">
        <v>53</v>
      </c>
      <c r="E80" s="66"/>
      <c r="F80" s="65"/>
      <c r="G80" s="65">
        <v>327.3</v>
      </c>
      <c r="H80" s="65"/>
      <c r="I80" s="65"/>
      <c r="J80" s="65">
        <v>108.62</v>
      </c>
      <c r="K80" s="65"/>
      <c r="L80" s="65"/>
      <c r="M80" s="65"/>
      <c r="N80" s="65"/>
      <c r="O80" s="65"/>
      <c r="P80" s="65"/>
      <c r="Q80" s="64">
        <v>435.92</v>
      </c>
      <c r="R80" s="63">
        <v>435.92</v>
      </c>
    </row>
    <row r="81" spans="1:18" x14ac:dyDescent="0.2">
      <c r="A81" s="18"/>
      <c r="B81" s="181"/>
      <c r="C81" s="79" t="s">
        <v>159</v>
      </c>
      <c r="D81" s="78"/>
      <c r="E81" s="77"/>
      <c r="F81" s="76"/>
      <c r="G81" s="76">
        <v>327.3</v>
      </c>
      <c r="H81" s="76"/>
      <c r="I81" s="76"/>
      <c r="J81" s="76">
        <v>108.62</v>
      </c>
      <c r="K81" s="76"/>
      <c r="L81" s="76"/>
      <c r="M81" s="76"/>
      <c r="N81" s="76"/>
      <c r="O81" s="76"/>
      <c r="P81" s="76"/>
      <c r="Q81" s="75">
        <v>435.92</v>
      </c>
      <c r="R81" s="74">
        <v>435.92</v>
      </c>
    </row>
    <row r="82" spans="1:18" x14ac:dyDescent="0.2">
      <c r="A82" s="18"/>
      <c r="B82" s="182" t="s">
        <v>170</v>
      </c>
      <c r="C82" s="72"/>
      <c r="D82" s="72"/>
      <c r="E82" s="71"/>
      <c r="F82" s="70"/>
      <c r="G82" s="70">
        <v>327.3</v>
      </c>
      <c r="H82" s="70"/>
      <c r="I82" s="70"/>
      <c r="J82" s="70">
        <v>108.62</v>
      </c>
      <c r="K82" s="70"/>
      <c r="L82" s="70"/>
      <c r="M82" s="70"/>
      <c r="N82" s="70"/>
      <c r="O82" s="70"/>
      <c r="P82" s="70"/>
      <c r="Q82" s="69">
        <v>435.92</v>
      </c>
      <c r="R82" s="68">
        <v>435.92</v>
      </c>
    </row>
    <row r="83" spans="1:18" x14ac:dyDescent="0.2">
      <c r="A83" s="18"/>
      <c r="B83" s="180" t="s">
        <v>112</v>
      </c>
      <c r="C83" s="82" t="s">
        <v>49</v>
      </c>
      <c r="D83" s="67" t="s">
        <v>53</v>
      </c>
      <c r="E83" s="66">
        <v>159.44</v>
      </c>
      <c r="F83" s="65">
        <v>316.58000000000004</v>
      </c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4">
        <v>476.02000000000004</v>
      </c>
      <c r="R83" s="63">
        <v>476.02000000000004</v>
      </c>
    </row>
    <row r="84" spans="1:18" x14ac:dyDescent="0.2">
      <c r="A84" s="18"/>
      <c r="B84" s="181"/>
      <c r="C84" s="79" t="s">
        <v>159</v>
      </c>
      <c r="D84" s="78"/>
      <c r="E84" s="77">
        <v>159.44</v>
      </c>
      <c r="F84" s="76">
        <v>316.58000000000004</v>
      </c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5">
        <v>476.02000000000004</v>
      </c>
      <c r="R84" s="74">
        <v>476.02000000000004</v>
      </c>
    </row>
    <row r="85" spans="1:18" x14ac:dyDescent="0.2">
      <c r="A85" s="18"/>
      <c r="B85" s="182" t="s">
        <v>171</v>
      </c>
      <c r="C85" s="72"/>
      <c r="D85" s="72"/>
      <c r="E85" s="71">
        <v>159.44</v>
      </c>
      <c r="F85" s="70">
        <v>316.58000000000004</v>
      </c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69">
        <v>476.02000000000004</v>
      </c>
      <c r="R85" s="68">
        <v>476.02000000000004</v>
      </c>
    </row>
    <row r="86" spans="1:18" x14ac:dyDescent="0.2">
      <c r="A86" s="18"/>
      <c r="B86" s="180" t="s">
        <v>113</v>
      </c>
      <c r="C86" s="82" t="s">
        <v>49</v>
      </c>
      <c r="D86" s="67" t="s">
        <v>53</v>
      </c>
      <c r="E86" s="66">
        <v>448.49</v>
      </c>
      <c r="F86" s="65">
        <v>76.2</v>
      </c>
      <c r="G86" s="65">
        <v>1906.5500000000002</v>
      </c>
      <c r="H86" s="65"/>
      <c r="I86" s="65"/>
      <c r="J86" s="65"/>
      <c r="K86" s="65"/>
      <c r="L86" s="65"/>
      <c r="M86" s="65"/>
      <c r="N86" s="65"/>
      <c r="O86" s="65"/>
      <c r="P86" s="65"/>
      <c r="Q86" s="64">
        <v>2431.2400000000002</v>
      </c>
      <c r="R86" s="63">
        <v>2431.2400000000002</v>
      </c>
    </row>
    <row r="87" spans="1:18" x14ac:dyDescent="0.2">
      <c r="A87" s="18"/>
      <c r="B87" s="181"/>
      <c r="C87" s="79" t="s">
        <v>159</v>
      </c>
      <c r="D87" s="78"/>
      <c r="E87" s="77">
        <v>448.49</v>
      </c>
      <c r="F87" s="76">
        <v>76.2</v>
      </c>
      <c r="G87" s="76">
        <v>1906.5500000000002</v>
      </c>
      <c r="H87" s="76"/>
      <c r="I87" s="76"/>
      <c r="J87" s="76"/>
      <c r="K87" s="76"/>
      <c r="L87" s="76"/>
      <c r="M87" s="76"/>
      <c r="N87" s="76"/>
      <c r="O87" s="76"/>
      <c r="P87" s="76"/>
      <c r="Q87" s="75">
        <v>2431.2400000000002</v>
      </c>
      <c r="R87" s="74">
        <v>2431.2400000000002</v>
      </c>
    </row>
    <row r="88" spans="1:18" x14ac:dyDescent="0.2">
      <c r="A88" s="18"/>
      <c r="B88" s="182" t="s">
        <v>172</v>
      </c>
      <c r="C88" s="72"/>
      <c r="D88" s="72"/>
      <c r="E88" s="71">
        <v>448.49</v>
      </c>
      <c r="F88" s="70">
        <v>76.2</v>
      </c>
      <c r="G88" s="70">
        <v>1906.5500000000002</v>
      </c>
      <c r="H88" s="70"/>
      <c r="I88" s="70"/>
      <c r="J88" s="70"/>
      <c r="K88" s="70"/>
      <c r="L88" s="70"/>
      <c r="M88" s="70"/>
      <c r="N88" s="70"/>
      <c r="O88" s="70"/>
      <c r="P88" s="70"/>
      <c r="Q88" s="69">
        <v>2431.2400000000002</v>
      </c>
      <c r="R88" s="68">
        <v>2431.2400000000002</v>
      </c>
    </row>
    <row r="89" spans="1:18" x14ac:dyDescent="0.2">
      <c r="A89" s="18"/>
      <c r="B89" s="180" t="s">
        <v>200</v>
      </c>
      <c r="C89" s="82" t="s">
        <v>49</v>
      </c>
      <c r="D89" s="67" t="s">
        <v>53</v>
      </c>
      <c r="E89" s="66"/>
      <c r="F89" s="65"/>
      <c r="G89" s="65">
        <v>794</v>
      </c>
      <c r="H89" s="65"/>
      <c r="I89" s="65"/>
      <c r="J89" s="65"/>
      <c r="K89" s="65"/>
      <c r="L89" s="65"/>
      <c r="M89" s="65"/>
      <c r="N89" s="65"/>
      <c r="O89" s="65"/>
      <c r="P89" s="65"/>
      <c r="Q89" s="64">
        <v>794</v>
      </c>
      <c r="R89" s="63">
        <v>794</v>
      </c>
    </row>
    <row r="90" spans="1:18" x14ac:dyDescent="0.2">
      <c r="A90" s="18"/>
      <c r="B90" s="181"/>
      <c r="C90" s="79" t="s">
        <v>159</v>
      </c>
      <c r="D90" s="78"/>
      <c r="E90" s="77"/>
      <c r="F90" s="76"/>
      <c r="G90" s="76">
        <v>794</v>
      </c>
      <c r="H90" s="76"/>
      <c r="I90" s="76"/>
      <c r="J90" s="76"/>
      <c r="K90" s="76"/>
      <c r="L90" s="76"/>
      <c r="M90" s="76"/>
      <c r="N90" s="76"/>
      <c r="O90" s="76"/>
      <c r="P90" s="76"/>
      <c r="Q90" s="75">
        <v>794</v>
      </c>
      <c r="R90" s="74">
        <v>794</v>
      </c>
    </row>
    <row r="91" spans="1:18" ht="25.5" x14ac:dyDescent="0.2">
      <c r="A91" s="18"/>
      <c r="B91" s="182" t="s">
        <v>204</v>
      </c>
      <c r="C91" s="72"/>
      <c r="D91" s="72"/>
      <c r="E91" s="71"/>
      <c r="F91" s="70"/>
      <c r="G91" s="70">
        <v>794</v>
      </c>
      <c r="H91" s="70"/>
      <c r="I91" s="70"/>
      <c r="J91" s="70"/>
      <c r="K91" s="70"/>
      <c r="L91" s="70"/>
      <c r="M91" s="70"/>
      <c r="N91" s="70"/>
      <c r="O91" s="70"/>
      <c r="P91" s="70"/>
      <c r="Q91" s="69">
        <v>794</v>
      </c>
      <c r="R91" s="68">
        <v>794</v>
      </c>
    </row>
    <row r="92" spans="1:18" x14ac:dyDescent="0.2">
      <c r="A92" s="18"/>
      <c r="B92" s="180" t="s">
        <v>125</v>
      </c>
      <c r="C92" s="82" t="s">
        <v>49</v>
      </c>
      <c r="D92" s="67" t="s">
        <v>53</v>
      </c>
      <c r="E92" s="66"/>
      <c r="F92" s="65">
        <v>916.32</v>
      </c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4">
        <v>916.32</v>
      </c>
      <c r="R92" s="63">
        <v>916.32</v>
      </c>
    </row>
    <row r="93" spans="1:18" x14ac:dyDescent="0.2">
      <c r="A93" s="18"/>
      <c r="B93" s="181"/>
      <c r="C93" s="79" t="s">
        <v>159</v>
      </c>
      <c r="D93" s="78"/>
      <c r="E93" s="77"/>
      <c r="F93" s="76">
        <v>916.32</v>
      </c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5">
        <v>916.32</v>
      </c>
      <c r="R93" s="74">
        <v>916.32</v>
      </c>
    </row>
    <row r="94" spans="1:18" x14ac:dyDescent="0.2">
      <c r="A94" s="18"/>
      <c r="B94" s="182" t="s">
        <v>173</v>
      </c>
      <c r="C94" s="72"/>
      <c r="D94" s="72"/>
      <c r="E94" s="71"/>
      <c r="F94" s="70">
        <v>916.32</v>
      </c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69">
        <v>916.32</v>
      </c>
      <c r="R94" s="68">
        <v>916.32</v>
      </c>
    </row>
    <row r="95" spans="1:18" x14ac:dyDescent="0.2">
      <c r="A95" s="18"/>
      <c r="B95" s="180" t="s">
        <v>139</v>
      </c>
      <c r="C95" s="82" t="s">
        <v>49</v>
      </c>
      <c r="D95" s="67" t="s">
        <v>140</v>
      </c>
      <c r="E95" s="66">
        <v>6471.8</v>
      </c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4">
        <v>6471.8</v>
      </c>
      <c r="R95" s="63">
        <v>6471.8</v>
      </c>
    </row>
    <row r="96" spans="1:18" x14ac:dyDescent="0.2">
      <c r="A96" s="18"/>
      <c r="B96" s="181"/>
      <c r="C96" s="79" t="s">
        <v>159</v>
      </c>
      <c r="D96" s="78"/>
      <c r="E96" s="77">
        <v>6471.8</v>
      </c>
      <c r="F96" s="76"/>
      <c r="G96" s="76"/>
      <c r="H96" s="76"/>
      <c r="I96" s="76"/>
      <c r="J96" s="76"/>
      <c r="K96" s="76"/>
      <c r="L96" s="76"/>
      <c r="M96" s="76"/>
      <c r="N96" s="76"/>
      <c r="O96" s="76"/>
      <c r="P96" s="76"/>
      <c r="Q96" s="75">
        <v>6471.8</v>
      </c>
      <c r="R96" s="74">
        <v>6471.8</v>
      </c>
    </row>
    <row r="97" spans="1:18" x14ac:dyDescent="0.2">
      <c r="A97" s="18"/>
      <c r="B97" s="182" t="s">
        <v>175</v>
      </c>
      <c r="C97" s="72"/>
      <c r="D97" s="72"/>
      <c r="E97" s="71">
        <v>6471.8</v>
      </c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69">
        <v>6471.8</v>
      </c>
      <c r="R97" s="68">
        <v>6471.8</v>
      </c>
    </row>
    <row r="98" spans="1:18" x14ac:dyDescent="0.2">
      <c r="A98" s="18"/>
      <c r="B98" s="180" t="s">
        <v>48</v>
      </c>
      <c r="C98" s="82" t="s">
        <v>49</v>
      </c>
      <c r="D98" s="67" t="s">
        <v>51</v>
      </c>
      <c r="E98" s="66"/>
      <c r="F98" s="65"/>
      <c r="G98" s="65">
        <v>1975532.25</v>
      </c>
      <c r="H98" s="65"/>
      <c r="I98" s="65"/>
      <c r="J98" s="65"/>
      <c r="K98" s="65"/>
      <c r="L98" s="65"/>
      <c r="M98" s="65"/>
      <c r="N98" s="65"/>
      <c r="O98" s="65"/>
      <c r="P98" s="65"/>
      <c r="Q98" s="64">
        <v>1975532.25</v>
      </c>
      <c r="R98" s="63">
        <v>1975532.25</v>
      </c>
    </row>
    <row r="99" spans="1:18" x14ac:dyDescent="0.2">
      <c r="A99" s="18"/>
      <c r="B99" s="181"/>
      <c r="C99" s="79" t="s">
        <v>159</v>
      </c>
      <c r="D99" s="78"/>
      <c r="E99" s="77"/>
      <c r="F99" s="76"/>
      <c r="G99" s="76">
        <v>1975532.25</v>
      </c>
      <c r="H99" s="76"/>
      <c r="I99" s="76"/>
      <c r="J99" s="76"/>
      <c r="K99" s="76"/>
      <c r="L99" s="76"/>
      <c r="M99" s="76"/>
      <c r="N99" s="76"/>
      <c r="O99" s="76"/>
      <c r="P99" s="76"/>
      <c r="Q99" s="75">
        <v>1975532.25</v>
      </c>
      <c r="R99" s="74">
        <v>1975532.25</v>
      </c>
    </row>
    <row r="100" spans="1:18" x14ac:dyDescent="0.2">
      <c r="A100" s="18"/>
      <c r="B100" s="182" t="s">
        <v>177</v>
      </c>
      <c r="C100" s="72"/>
      <c r="D100" s="72"/>
      <c r="E100" s="71"/>
      <c r="F100" s="70"/>
      <c r="G100" s="70">
        <v>1975532.25</v>
      </c>
      <c r="H100" s="70"/>
      <c r="I100" s="70"/>
      <c r="J100" s="70"/>
      <c r="K100" s="70"/>
      <c r="L100" s="70"/>
      <c r="M100" s="70"/>
      <c r="N100" s="70"/>
      <c r="O100" s="70"/>
      <c r="P100" s="70"/>
      <c r="Q100" s="69">
        <v>1975532.25</v>
      </c>
      <c r="R100" s="68">
        <v>1975532.25</v>
      </c>
    </row>
    <row r="101" spans="1:18" x14ac:dyDescent="0.2">
      <c r="A101" s="18"/>
      <c r="B101" s="180" t="s">
        <v>52</v>
      </c>
      <c r="C101" s="82" t="s">
        <v>49</v>
      </c>
      <c r="D101" s="67" t="s">
        <v>53</v>
      </c>
      <c r="E101" s="66">
        <v>2550.7900000000004</v>
      </c>
      <c r="F101" s="65">
        <v>646.79999999999995</v>
      </c>
      <c r="G101" s="65">
        <v>703.2</v>
      </c>
      <c r="H101" s="65">
        <v>415.54</v>
      </c>
      <c r="I101" s="65">
        <v>539.87</v>
      </c>
      <c r="J101" s="65"/>
      <c r="K101" s="65"/>
      <c r="L101" s="65"/>
      <c r="M101" s="65">
        <v>690.2</v>
      </c>
      <c r="N101" s="65"/>
      <c r="O101" s="65"/>
      <c r="P101" s="65"/>
      <c r="Q101" s="64">
        <v>5546.4</v>
      </c>
      <c r="R101" s="63">
        <v>5546.4</v>
      </c>
    </row>
    <row r="102" spans="1:18" x14ac:dyDescent="0.2">
      <c r="A102" s="18"/>
      <c r="B102" s="181"/>
      <c r="C102" s="79" t="s">
        <v>159</v>
      </c>
      <c r="D102" s="78"/>
      <c r="E102" s="77">
        <v>2550.7900000000004</v>
      </c>
      <c r="F102" s="76">
        <v>646.79999999999995</v>
      </c>
      <c r="G102" s="76">
        <v>703.2</v>
      </c>
      <c r="H102" s="76">
        <v>415.54</v>
      </c>
      <c r="I102" s="76">
        <v>539.87</v>
      </c>
      <c r="J102" s="76"/>
      <c r="K102" s="76"/>
      <c r="L102" s="76"/>
      <c r="M102" s="76">
        <v>690.2</v>
      </c>
      <c r="N102" s="76"/>
      <c r="O102" s="76"/>
      <c r="P102" s="76"/>
      <c r="Q102" s="75">
        <v>5546.4</v>
      </c>
      <c r="R102" s="74">
        <v>5546.4</v>
      </c>
    </row>
    <row r="103" spans="1:18" x14ac:dyDescent="0.2">
      <c r="A103" s="18"/>
      <c r="B103" s="182" t="s">
        <v>178</v>
      </c>
      <c r="C103" s="72"/>
      <c r="D103" s="72"/>
      <c r="E103" s="71">
        <v>2550.7900000000004</v>
      </c>
      <c r="F103" s="70">
        <v>646.79999999999995</v>
      </c>
      <c r="G103" s="70">
        <v>703.2</v>
      </c>
      <c r="H103" s="70">
        <v>415.54</v>
      </c>
      <c r="I103" s="70">
        <v>539.87</v>
      </c>
      <c r="J103" s="70"/>
      <c r="K103" s="70"/>
      <c r="L103" s="70"/>
      <c r="M103" s="70">
        <v>690.2</v>
      </c>
      <c r="N103" s="70"/>
      <c r="O103" s="70"/>
      <c r="P103" s="70"/>
      <c r="Q103" s="69">
        <v>5546.4</v>
      </c>
      <c r="R103" s="68">
        <v>5546.4</v>
      </c>
    </row>
    <row r="104" spans="1:18" x14ac:dyDescent="0.2">
      <c r="A104" s="135" t="s">
        <v>180</v>
      </c>
      <c r="B104" s="173"/>
      <c r="C104" s="136"/>
      <c r="D104" s="136"/>
      <c r="E104" s="138">
        <v>29834.81</v>
      </c>
      <c r="F104" s="139">
        <v>6661.12</v>
      </c>
      <c r="G104" s="139">
        <v>2308733.58</v>
      </c>
      <c r="H104" s="139">
        <v>-7954.78</v>
      </c>
      <c r="I104" s="139">
        <v>-89355.459999999992</v>
      </c>
      <c r="J104" s="139">
        <v>4480.93</v>
      </c>
      <c r="K104" s="139"/>
      <c r="L104" s="139">
        <v>1333.6799999999998</v>
      </c>
      <c r="M104" s="139">
        <v>644.55000000000007</v>
      </c>
      <c r="N104" s="139"/>
      <c r="O104" s="139"/>
      <c r="P104" s="139"/>
      <c r="Q104" s="140">
        <v>2254378.4299999997</v>
      </c>
      <c r="R104" s="152">
        <v>2254378.4299999997</v>
      </c>
    </row>
    <row r="105" spans="1:18" x14ac:dyDescent="0.2">
      <c r="A105" s="67"/>
      <c r="B105" s="183"/>
      <c r="C105" s="67"/>
      <c r="D105" s="67"/>
      <c r="E105" s="66"/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4"/>
      <c r="R105" s="63"/>
    </row>
    <row r="106" spans="1:18" x14ac:dyDescent="0.2">
      <c r="A106" s="84" t="s">
        <v>54</v>
      </c>
      <c r="B106" s="180" t="s">
        <v>78</v>
      </c>
      <c r="C106" s="82" t="s">
        <v>37</v>
      </c>
      <c r="D106" s="67" t="s">
        <v>78</v>
      </c>
      <c r="E106" s="66"/>
      <c r="F106" s="65"/>
      <c r="G106" s="65"/>
      <c r="H106" s="65">
        <v>53863.989999999991</v>
      </c>
      <c r="I106" s="65"/>
      <c r="J106" s="65"/>
      <c r="K106" s="65"/>
      <c r="L106" s="65"/>
      <c r="M106" s="65"/>
      <c r="N106" s="65"/>
      <c r="O106" s="65"/>
      <c r="P106" s="65"/>
      <c r="Q106" s="64">
        <v>53863.989999999991</v>
      </c>
      <c r="R106" s="63">
        <v>53863.989999999991</v>
      </c>
    </row>
    <row r="107" spans="1:18" x14ac:dyDescent="0.2">
      <c r="A107" s="18"/>
      <c r="B107" s="181"/>
      <c r="C107" s="81"/>
      <c r="D107" s="6" t="s">
        <v>38</v>
      </c>
      <c r="E107" s="52">
        <v>40684.75</v>
      </c>
      <c r="F107" s="53">
        <v>45788.39</v>
      </c>
      <c r="G107" s="53">
        <v>41010.6</v>
      </c>
      <c r="H107" s="53">
        <v>5175.5</v>
      </c>
      <c r="I107" s="53">
        <v>51394.419999999991</v>
      </c>
      <c r="J107" s="53">
        <v>6843.92</v>
      </c>
      <c r="K107" s="53">
        <v>5142.9400000000005</v>
      </c>
      <c r="L107" s="53">
        <v>9170.0299999999988</v>
      </c>
      <c r="M107" s="53">
        <v>8301.8000000000011</v>
      </c>
      <c r="N107" s="53">
        <v>5272.93</v>
      </c>
      <c r="O107" s="53">
        <v>385</v>
      </c>
      <c r="P107" s="53"/>
      <c r="Q107" s="11">
        <v>219170.27999999997</v>
      </c>
      <c r="R107" s="51">
        <v>219170.27999999997</v>
      </c>
    </row>
    <row r="108" spans="1:18" x14ac:dyDescent="0.2">
      <c r="A108" s="18"/>
      <c r="B108" s="181"/>
      <c r="C108" s="79" t="s">
        <v>147</v>
      </c>
      <c r="D108" s="78"/>
      <c r="E108" s="77">
        <v>40684.75</v>
      </c>
      <c r="F108" s="76">
        <v>45788.39</v>
      </c>
      <c r="G108" s="76">
        <v>41010.6</v>
      </c>
      <c r="H108" s="76">
        <v>59039.489999999991</v>
      </c>
      <c r="I108" s="76">
        <v>51394.419999999991</v>
      </c>
      <c r="J108" s="76">
        <v>6843.92</v>
      </c>
      <c r="K108" s="76">
        <v>5142.9400000000005</v>
      </c>
      <c r="L108" s="76">
        <v>9170.0299999999988</v>
      </c>
      <c r="M108" s="76">
        <v>8301.8000000000011</v>
      </c>
      <c r="N108" s="76">
        <v>5272.93</v>
      </c>
      <c r="O108" s="76">
        <v>385</v>
      </c>
      <c r="P108" s="76"/>
      <c r="Q108" s="75">
        <v>273034.26999999996</v>
      </c>
      <c r="R108" s="74">
        <v>273034.26999999996</v>
      </c>
    </row>
    <row r="109" spans="1:18" x14ac:dyDescent="0.2">
      <c r="A109" s="18"/>
      <c r="B109" s="182" t="s">
        <v>181</v>
      </c>
      <c r="C109" s="72"/>
      <c r="D109" s="72"/>
      <c r="E109" s="71">
        <v>40684.75</v>
      </c>
      <c r="F109" s="70">
        <v>45788.39</v>
      </c>
      <c r="G109" s="70">
        <v>41010.6</v>
      </c>
      <c r="H109" s="70">
        <v>59039.489999999991</v>
      </c>
      <c r="I109" s="70">
        <v>51394.419999999991</v>
      </c>
      <c r="J109" s="70">
        <v>6843.92</v>
      </c>
      <c r="K109" s="70">
        <v>5142.9400000000005</v>
      </c>
      <c r="L109" s="70">
        <v>9170.0299999999988</v>
      </c>
      <c r="M109" s="70">
        <v>8301.8000000000011</v>
      </c>
      <c r="N109" s="70">
        <v>5272.93</v>
      </c>
      <c r="O109" s="70">
        <v>385</v>
      </c>
      <c r="P109" s="70"/>
      <c r="Q109" s="69">
        <v>273034.26999999996</v>
      </c>
      <c r="R109" s="68">
        <v>273034.26999999996</v>
      </c>
    </row>
    <row r="110" spans="1:18" x14ac:dyDescent="0.2">
      <c r="A110" s="18"/>
      <c r="B110" s="180" t="s">
        <v>296</v>
      </c>
      <c r="C110" s="82" t="s">
        <v>11</v>
      </c>
      <c r="D110" s="67" t="s">
        <v>12</v>
      </c>
      <c r="E110" s="66">
        <v>490.47999999999996</v>
      </c>
      <c r="F110" s="65">
        <v>924.1</v>
      </c>
      <c r="G110" s="65">
        <v>1397</v>
      </c>
      <c r="H110" s="65">
        <v>918.41000000000008</v>
      </c>
      <c r="I110" s="65">
        <v>130.29000000000002</v>
      </c>
      <c r="J110" s="65"/>
      <c r="K110" s="65"/>
      <c r="L110" s="65"/>
      <c r="M110" s="65"/>
      <c r="N110" s="65"/>
      <c r="O110" s="65"/>
      <c r="P110" s="65"/>
      <c r="Q110" s="64">
        <v>3860.2799999999997</v>
      </c>
      <c r="R110" s="63">
        <v>3860.2799999999997</v>
      </c>
    </row>
    <row r="111" spans="1:18" x14ac:dyDescent="0.2">
      <c r="A111" s="18"/>
      <c r="B111" s="181"/>
      <c r="C111" s="79" t="s">
        <v>18</v>
      </c>
      <c r="D111" s="78"/>
      <c r="E111" s="77">
        <v>490.47999999999996</v>
      </c>
      <c r="F111" s="76">
        <v>924.1</v>
      </c>
      <c r="G111" s="76">
        <v>1397</v>
      </c>
      <c r="H111" s="76">
        <v>918.41000000000008</v>
      </c>
      <c r="I111" s="76">
        <v>130.29000000000002</v>
      </c>
      <c r="J111" s="76"/>
      <c r="K111" s="76"/>
      <c r="L111" s="76"/>
      <c r="M111" s="76"/>
      <c r="N111" s="76"/>
      <c r="O111" s="76"/>
      <c r="P111" s="76"/>
      <c r="Q111" s="75">
        <v>3860.2799999999997</v>
      </c>
      <c r="R111" s="74">
        <v>3860.2799999999997</v>
      </c>
    </row>
    <row r="112" spans="1:18" x14ac:dyDescent="0.2">
      <c r="A112" s="18"/>
      <c r="B112" s="182" t="s">
        <v>295</v>
      </c>
      <c r="C112" s="72"/>
      <c r="D112" s="72"/>
      <c r="E112" s="71">
        <v>490.47999999999996</v>
      </c>
      <c r="F112" s="70">
        <v>924.1</v>
      </c>
      <c r="G112" s="70">
        <v>1397</v>
      </c>
      <c r="H112" s="70">
        <v>918.41000000000008</v>
      </c>
      <c r="I112" s="70">
        <v>130.29000000000002</v>
      </c>
      <c r="J112" s="70"/>
      <c r="K112" s="70"/>
      <c r="L112" s="70"/>
      <c r="M112" s="70"/>
      <c r="N112" s="70"/>
      <c r="O112" s="70"/>
      <c r="P112" s="70"/>
      <c r="Q112" s="69">
        <v>3860.2799999999997</v>
      </c>
      <c r="R112" s="68">
        <v>3860.2799999999997</v>
      </c>
    </row>
    <row r="113" spans="1:18" ht="25.5" x14ac:dyDescent="0.2">
      <c r="A113" s="18"/>
      <c r="B113" s="180" t="s">
        <v>115</v>
      </c>
      <c r="C113" s="82" t="s">
        <v>37</v>
      </c>
      <c r="D113" s="67" t="s">
        <v>38</v>
      </c>
      <c r="E113" s="66">
        <v>189.26</v>
      </c>
      <c r="F113" s="65">
        <v>1137.57</v>
      </c>
      <c r="G113" s="65">
        <v>748.47</v>
      </c>
      <c r="H113" s="65">
        <v>176.25</v>
      </c>
      <c r="I113" s="65">
        <v>2027.44</v>
      </c>
      <c r="J113" s="65">
        <v>-382.32</v>
      </c>
      <c r="K113" s="65">
        <v>1511.1799999999998</v>
      </c>
      <c r="L113" s="65"/>
      <c r="M113" s="65"/>
      <c r="N113" s="65"/>
      <c r="O113" s="65"/>
      <c r="P113" s="65"/>
      <c r="Q113" s="64">
        <v>5407.8499999999995</v>
      </c>
      <c r="R113" s="63">
        <v>5407.8499999999995</v>
      </c>
    </row>
    <row r="114" spans="1:18" x14ac:dyDescent="0.2">
      <c r="A114" s="18"/>
      <c r="B114" s="181"/>
      <c r="C114" s="79" t="s">
        <v>147</v>
      </c>
      <c r="D114" s="78"/>
      <c r="E114" s="77">
        <v>189.26</v>
      </c>
      <c r="F114" s="76">
        <v>1137.57</v>
      </c>
      <c r="G114" s="76">
        <v>748.47</v>
      </c>
      <c r="H114" s="76">
        <v>176.25</v>
      </c>
      <c r="I114" s="76">
        <v>2027.44</v>
      </c>
      <c r="J114" s="76">
        <v>-382.32</v>
      </c>
      <c r="K114" s="76">
        <v>1511.1799999999998</v>
      </c>
      <c r="L114" s="76"/>
      <c r="M114" s="76"/>
      <c r="N114" s="76"/>
      <c r="O114" s="76"/>
      <c r="P114" s="76"/>
      <c r="Q114" s="75">
        <v>5407.8499999999995</v>
      </c>
      <c r="R114" s="74">
        <v>5407.8499999999995</v>
      </c>
    </row>
    <row r="115" spans="1:18" ht="25.5" x14ac:dyDescent="0.2">
      <c r="A115" s="18"/>
      <c r="B115" s="182" t="s">
        <v>183</v>
      </c>
      <c r="C115" s="72"/>
      <c r="D115" s="72"/>
      <c r="E115" s="71">
        <v>189.26</v>
      </c>
      <c r="F115" s="70">
        <v>1137.57</v>
      </c>
      <c r="G115" s="70">
        <v>748.47</v>
      </c>
      <c r="H115" s="70">
        <v>176.25</v>
      </c>
      <c r="I115" s="70">
        <v>2027.44</v>
      </c>
      <c r="J115" s="70">
        <v>-382.32</v>
      </c>
      <c r="K115" s="70">
        <v>1511.1799999999998</v>
      </c>
      <c r="L115" s="70"/>
      <c r="M115" s="70"/>
      <c r="N115" s="70"/>
      <c r="O115" s="70"/>
      <c r="P115" s="70"/>
      <c r="Q115" s="69">
        <v>5407.8499999999995</v>
      </c>
      <c r="R115" s="68">
        <v>5407.8499999999995</v>
      </c>
    </row>
    <row r="116" spans="1:18" x14ac:dyDescent="0.2">
      <c r="A116" s="18"/>
      <c r="B116" s="180" t="s">
        <v>294</v>
      </c>
      <c r="C116" s="82" t="s">
        <v>37</v>
      </c>
      <c r="D116" s="67" t="s">
        <v>209</v>
      </c>
      <c r="E116" s="66"/>
      <c r="F116" s="65">
        <v>319116</v>
      </c>
      <c r="G116" s="65"/>
      <c r="H116" s="65"/>
      <c r="I116" s="65"/>
      <c r="J116" s="65"/>
      <c r="K116" s="65"/>
      <c r="L116" s="65"/>
      <c r="M116" s="65"/>
      <c r="N116" s="65"/>
      <c r="O116" s="65"/>
      <c r="P116" s="65"/>
      <c r="Q116" s="64">
        <v>319116</v>
      </c>
      <c r="R116" s="63">
        <v>319116</v>
      </c>
    </row>
    <row r="117" spans="1:18" x14ac:dyDescent="0.2">
      <c r="A117" s="18"/>
      <c r="B117" s="181"/>
      <c r="C117" s="79" t="s">
        <v>147</v>
      </c>
      <c r="D117" s="78"/>
      <c r="E117" s="77"/>
      <c r="F117" s="76">
        <v>319116</v>
      </c>
      <c r="G117" s="76"/>
      <c r="H117" s="76"/>
      <c r="I117" s="76"/>
      <c r="J117" s="76"/>
      <c r="K117" s="76"/>
      <c r="L117" s="76"/>
      <c r="M117" s="76"/>
      <c r="N117" s="76"/>
      <c r="O117" s="76"/>
      <c r="P117" s="76"/>
      <c r="Q117" s="75">
        <v>319116</v>
      </c>
      <c r="R117" s="74">
        <v>319116</v>
      </c>
    </row>
    <row r="118" spans="1:18" x14ac:dyDescent="0.2">
      <c r="A118" s="18"/>
      <c r="B118" s="182" t="s">
        <v>293</v>
      </c>
      <c r="C118" s="72"/>
      <c r="D118" s="72"/>
      <c r="E118" s="71"/>
      <c r="F118" s="70">
        <v>319116</v>
      </c>
      <c r="G118" s="70"/>
      <c r="H118" s="70"/>
      <c r="I118" s="70"/>
      <c r="J118" s="70"/>
      <c r="K118" s="70"/>
      <c r="L118" s="70"/>
      <c r="M118" s="70"/>
      <c r="N118" s="70"/>
      <c r="O118" s="70"/>
      <c r="P118" s="70"/>
      <c r="Q118" s="69">
        <v>319116</v>
      </c>
      <c r="R118" s="68">
        <v>319116</v>
      </c>
    </row>
    <row r="119" spans="1:18" x14ac:dyDescent="0.2">
      <c r="A119" s="18"/>
      <c r="B119" s="180" t="s">
        <v>55</v>
      </c>
      <c r="C119" s="82" t="s">
        <v>11</v>
      </c>
      <c r="D119" s="67" t="s">
        <v>292</v>
      </c>
      <c r="E119" s="66"/>
      <c r="F119" s="65">
        <v>11713.12</v>
      </c>
      <c r="G119" s="65">
        <v>11258.91</v>
      </c>
      <c r="H119" s="65"/>
      <c r="I119" s="65"/>
      <c r="J119" s="65"/>
      <c r="K119" s="65"/>
      <c r="L119" s="65"/>
      <c r="M119" s="65"/>
      <c r="N119" s="65"/>
      <c r="O119" s="65"/>
      <c r="P119" s="65"/>
      <c r="Q119" s="64">
        <v>22972.03</v>
      </c>
      <c r="R119" s="63">
        <v>22972.03</v>
      </c>
    </row>
    <row r="120" spans="1:18" x14ac:dyDescent="0.2">
      <c r="A120" s="18"/>
      <c r="B120" s="181"/>
      <c r="C120" s="81"/>
      <c r="D120" s="6" t="s">
        <v>12</v>
      </c>
      <c r="E120" s="52">
        <v>895.7800000000002</v>
      </c>
      <c r="F120" s="53">
        <v>2141.77</v>
      </c>
      <c r="G120" s="53">
        <v>6912.4100000000008</v>
      </c>
      <c r="H120" s="53">
        <v>3344.74</v>
      </c>
      <c r="I120" s="53">
        <v>940.31</v>
      </c>
      <c r="J120" s="53"/>
      <c r="K120" s="53"/>
      <c r="L120" s="53"/>
      <c r="M120" s="53">
        <v>283.44</v>
      </c>
      <c r="N120" s="53"/>
      <c r="O120" s="53"/>
      <c r="P120" s="53"/>
      <c r="Q120" s="11">
        <v>14518.45</v>
      </c>
      <c r="R120" s="51">
        <v>14518.45</v>
      </c>
    </row>
    <row r="121" spans="1:18" x14ac:dyDescent="0.2">
      <c r="A121" s="18"/>
      <c r="B121" s="181"/>
      <c r="C121" s="79" t="s">
        <v>18</v>
      </c>
      <c r="D121" s="78"/>
      <c r="E121" s="77">
        <v>895.7800000000002</v>
      </c>
      <c r="F121" s="76">
        <v>13854.890000000001</v>
      </c>
      <c r="G121" s="76">
        <v>18171.32</v>
      </c>
      <c r="H121" s="76">
        <v>3344.74</v>
      </c>
      <c r="I121" s="76">
        <v>940.31</v>
      </c>
      <c r="J121" s="76"/>
      <c r="K121" s="76"/>
      <c r="L121" s="76"/>
      <c r="M121" s="76">
        <v>283.44</v>
      </c>
      <c r="N121" s="76"/>
      <c r="O121" s="76"/>
      <c r="P121" s="76"/>
      <c r="Q121" s="75">
        <v>37490.479999999996</v>
      </c>
      <c r="R121" s="74">
        <v>37490.479999999996</v>
      </c>
    </row>
    <row r="122" spans="1:18" x14ac:dyDescent="0.2">
      <c r="A122" s="18"/>
      <c r="B122" s="182" t="s">
        <v>185</v>
      </c>
      <c r="C122" s="72"/>
      <c r="D122" s="72"/>
      <c r="E122" s="71">
        <v>895.7800000000002</v>
      </c>
      <c r="F122" s="70">
        <v>13854.890000000001</v>
      </c>
      <c r="G122" s="70">
        <v>18171.32</v>
      </c>
      <c r="H122" s="70">
        <v>3344.74</v>
      </c>
      <c r="I122" s="70">
        <v>940.31</v>
      </c>
      <c r="J122" s="70"/>
      <c r="K122" s="70"/>
      <c r="L122" s="70"/>
      <c r="M122" s="70">
        <v>283.44</v>
      </c>
      <c r="N122" s="70"/>
      <c r="O122" s="70"/>
      <c r="P122" s="70"/>
      <c r="Q122" s="69">
        <v>37490.479999999996</v>
      </c>
      <c r="R122" s="68">
        <v>37490.479999999996</v>
      </c>
    </row>
    <row r="123" spans="1:18" x14ac:dyDescent="0.2">
      <c r="A123" s="18"/>
      <c r="B123" s="180" t="s">
        <v>98</v>
      </c>
      <c r="C123" s="82" t="s">
        <v>37</v>
      </c>
      <c r="D123" s="67" t="s">
        <v>38</v>
      </c>
      <c r="E123" s="66"/>
      <c r="F123" s="65">
        <v>16000</v>
      </c>
      <c r="G123" s="65"/>
      <c r="H123" s="65"/>
      <c r="I123" s="65">
        <v>14840.399999999998</v>
      </c>
      <c r="J123" s="65"/>
      <c r="K123" s="65"/>
      <c r="L123" s="65"/>
      <c r="M123" s="65"/>
      <c r="N123" s="65"/>
      <c r="O123" s="65"/>
      <c r="P123" s="65"/>
      <c r="Q123" s="64">
        <v>30840.399999999998</v>
      </c>
      <c r="R123" s="63">
        <v>30840.399999999998</v>
      </c>
    </row>
    <row r="124" spans="1:18" x14ac:dyDescent="0.2">
      <c r="A124" s="18"/>
      <c r="B124" s="181"/>
      <c r="C124" s="81"/>
      <c r="D124" s="6" t="s">
        <v>291</v>
      </c>
      <c r="E124" s="52">
        <v>305198.8</v>
      </c>
      <c r="F124" s="53"/>
      <c r="G124" s="53">
        <v>321081.71000000002</v>
      </c>
      <c r="H124" s="53">
        <v>400436.65</v>
      </c>
      <c r="I124" s="53">
        <v>74360</v>
      </c>
      <c r="J124" s="53"/>
      <c r="K124" s="53"/>
      <c r="L124" s="53"/>
      <c r="M124" s="53"/>
      <c r="N124" s="53"/>
      <c r="O124" s="53"/>
      <c r="P124" s="53"/>
      <c r="Q124" s="11">
        <v>1101077.1600000001</v>
      </c>
      <c r="R124" s="51">
        <v>1101077.1600000001</v>
      </c>
    </row>
    <row r="125" spans="1:18" x14ac:dyDescent="0.2">
      <c r="A125" s="18"/>
      <c r="B125" s="181"/>
      <c r="C125" s="81"/>
      <c r="D125" s="6" t="s">
        <v>290</v>
      </c>
      <c r="E125" s="52"/>
      <c r="F125" s="53"/>
      <c r="G125" s="53">
        <v>60156.25</v>
      </c>
      <c r="H125" s="53"/>
      <c r="I125" s="53"/>
      <c r="J125" s="53"/>
      <c r="K125" s="53"/>
      <c r="L125" s="53"/>
      <c r="M125" s="53"/>
      <c r="N125" s="53"/>
      <c r="O125" s="53"/>
      <c r="P125" s="53"/>
      <c r="Q125" s="11">
        <v>60156.25</v>
      </c>
      <c r="R125" s="51">
        <v>60156.25</v>
      </c>
    </row>
    <row r="126" spans="1:18" x14ac:dyDescent="0.2">
      <c r="A126" s="18"/>
      <c r="B126" s="181"/>
      <c r="C126" s="79" t="s">
        <v>147</v>
      </c>
      <c r="D126" s="78"/>
      <c r="E126" s="77">
        <v>305198.8</v>
      </c>
      <c r="F126" s="76">
        <v>16000</v>
      </c>
      <c r="G126" s="76">
        <v>381237.96</v>
      </c>
      <c r="H126" s="76">
        <v>400436.65</v>
      </c>
      <c r="I126" s="76">
        <v>89200.4</v>
      </c>
      <c r="J126" s="76"/>
      <c r="K126" s="76"/>
      <c r="L126" s="76"/>
      <c r="M126" s="76"/>
      <c r="N126" s="76"/>
      <c r="O126" s="76"/>
      <c r="P126" s="76"/>
      <c r="Q126" s="75">
        <v>1192073.81</v>
      </c>
      <c r="R126" s="74">
        <v>1192073.81</v>
      </c>
    </row>
    <row r="127" spans="1:18" ht="25.5" x14ac:dyDescent="0.2">
      <c r="A127" s="18"/>
      <c r="B127" s="182" t="s">
        <v>187</v>
      </c>
      <c r="C127" s="72"/>
      <c r="D127" s="72"/>
      <c r="E127" s="71">
        <v>305198.8</v>
      </c>
      <c r="F127" s="70">
        <v>16000</v>
      </c>
      <c r="G127" s="70">
        <v>381237.96</v>
      </c>
      <c r="H127" s="70">
        <v>400436.65</v>
      </c>
      <c r="I127" s="70">
        <v>89200.4</v>
      </c>
      <c r="J127" s="70"/>
      <c r="K127" s="70"/>
      <c r="L127" s="70"/>
      <c r="M127" s="70"/>
      <c r="N127" s="70"/>
      <c r="O127" s="70"/>
      <c r="P127" s="70"/>
      <c r="Q127" s="69">
        <v>1192073.81</v>
      </c>
      <c r="R127" s="68">
        <v>1192073.81</v>
      </c>
    </row>
    <row r="128" spans="1:18" x14ac:dyDescent="0.2">
      <c r="A128" s="18"/>
      <c r="B128" s="180" t="s">
        <v>43</v>
      </c>
      <c r="C128" s="82" t="s">
        <v>11</v>
      </c>
      <c r="D128" s="67" t="s">
        <v>12</v>
      </c>
      <c r="E128" s="66">
        <v>15600.550000000003</v>
      </c>
      <c r="F128" s="65">
        <v>27704.280000000002</v>
      </c>
      <c r="G128" s="65">
        <v>20162.82</v>
      </c>
      <c r="H128" s="65">
        <v>17044.260000000002</v>
      </c>
      <c r="I128" s="65">
        <v>15291.369999999999</v>
      </c>
      <c r="J128" s="65">
        <v>2882.6700000000005</v>
      </c>
      <c r="K128" s="65">
        <v>1027.5899999999999</v>
      </c>
      <c r="L128" s="65"/>
      <c r="M128" s="65"/>
      <c r="N128" s="65"/>
      <c r="O128" s="65"/>
      <c r="P128" s="65"/>
      <c r="Q128" s="64">
        <v>99713.54</v>
      </c>
      <c r="R128" s="63">
        <v>99713.54</v>
      </c>
    </row>
    <row r="129" spans="1:18" x14ac:dyDescent="0.2">
      <c r="A129" s="18"/>
      <c r="B129" s="181"/>
      <c r="C129" s="81"/>
      <c r="D129" s="6" t="s">
        <v>116</v>
      </c>
      <c r="E129" s="52"/>
      <c r="F129" s="53"/>
      <c r="G129" s="53">
        <v>17066.390000000003</v>
      </c>
      <c r="H129" s="53"/>
      <c r="I129" s="53"/>
      <c r="J129" s="53"/>
      <c r="K129" s="53"/>
      <c r="L129" s="53"/>
      <c r="M129" s="53"/>
      <c r="N129" s="53"/>
      <c r="O129" s="53"/>
      <c r="P129" s="53"/>
      <c r="Q129" s="11">
        <v>17066.390000000003</v>
      </c>
      <c r="R129" s="51">
        <v>17066.390000000003</v>
      </c>
    </row>
    <row r="130" spans="1:18" x14ac:dyDescent="0.2">
      <c r="A130" s="18"/>
      <c r="B130" s="181"/>
      <c r="C130" s="81"/>
      <c r="D130" s="6" t="s">
        <v>289</v>
      </c>
      <c r="E130" s="52"/>
      <c r="F130" s="53"/>
      <c r="G130" s="53">
        <v>5453.32</v>
      </c>
      <c r="H130" s="53"/>
      <c r="I130" s="53"/>
      <c r="J130" s="53"/>
      <c r="K130" s="53"/>
      <c r="L130" s="53"/>
      <c r="M130" s="53"/>
      <c r="N130" s="53"/>
      <c r="O130" s="53"/>
      <c r="P130" s="53"/>
      <c r="Q130" s="11">
        <v>5453.32</v>
      </c>
      <c r="R130" s="51">
        <v>5453.32</v>
      </c>
    </row>
    <row r="131" spans="1:18" x14ac:dyDescent="0.2">
      <c r="A131" s="18"/>
      <c r="B131" s="181"/>
      <c r="C131" s="81"/>
      <c r="D131" s="6" t="s">
        <v>118</v>
      </c>
      <c r="E131" s="52"/>
      <c r="F131" s="53"/>
      <c r="G131" s="53">
        <v>9182.940000000006</v>
      </c>
      <c r="H131" s="53">
        <v>7828.0800000000027</v>
      </c>
      <c r="I131" s="53"/>
      <c r="J131" s="53"/>
      <c r="K131" s="53"/>
      <c r="L131" s="53"/>
      <c r="M131" s="53"/>
      <c r="N131" s="53"/>
      <c r="O131" s="53"/>
      <c r="P131" s="53"/>
      <c r="Q131" s="11">
        <v>17011.020000000008</v>
      </c>
      <c r="R131" s="51">
        <v>17011.020000000008</v>
      </c>
    </row>
    <row r="132" spans="1:18" x14ac:dyDescent="0.2">
      <c r="A132" s="18"/>
      <c r="B132" s="181"/>
      <c r="C132" s="81"/>
      <c r="D132" s="6" t="s">
        <v>119</v>
      </c>
      <c r="E132" s="52">
        <v>5730.7999999999984</v>
      </c>
      <c r="F132" s="53">
        <v>6027.53</v>
      </c>
      <c r="G132" s="53">
        <v>10008.500000000004</v>
      </c>
      <c r="H132" s="53">
        <v>13345.05</v>
      </c>
      <c r="I132" s="53"/>
      <c r="J132" s="53"/>
      <c r="K132" s="53"/>
      <c r="L132" s="53"/>
      <c r="M132" s="53"/>
      <c r="N132" s="53"/>
      <c r="O132" s="53"/>
      <c r="P132" s="53"/>
      <c r="Q132" s="11">
        <v>35111.880000000005</v>
      </c>
      <c r="R132" s="51">
        <v>35111.880000000005</v>
      </c>
    </row>
    <row r="133" spans="1:18" x14ac:dyDescent="0.2">
      <c r="A133" s="18"/>
      <c r="B133" s="181"/>
      <c r="C133" s="79" t="s">
        <v>18</v>
      </c>
      <c r="D133" s="78"/>
      <c r="E133" s="77">
        <v>21331.350000000002</v>
      </c>
      <c r="F133" s="76">
        <v>33731.810000000005</v>
      </c>
      <c r="G133" s="76">
        <v>61873.970000000016</v>
      </c>
      <c r="H133" s="76">
        <v>38217.39</v>
      </c>
      <c r="I133" s="76">
        <v>15291.369999999999</v>
      </c>
      <c r="J133" s="76">
        <v>2882.6700000000005</v>
      </c>
      <c r="K133" s="76">
        <v>1027.5899999999999</v>
      </c>
      <c r="L133" s="76"/>
      <c r="M133" s="76"/>
      <c r="N133" s="76"/>
      <c r="O133" s="76"/>
      <c r="P133" s="76"/>
      <c r="Q133" s="75">
        <v>174356.15000000002</v>
      </c>
      <c r="R133" s="74">
        <v>174356.15000000002</v>
      </c>
    </row>
    <row r="134" spans="1:18" x14ac:dyDescent="0.2">
      <c r="A134" s="18"/>
      <c r="B134" s="182" t="s">
        <v>156</v>
      </c>
      <c r="C134" s="72"/>
      <c r="D134" s="72"/>
      <c r="E134" s="71">
        <v>21331.350000000002</v>
      </c>
      <c r="F134" s="70">
        <v>33731.810000000005</v>
      </c>
      <c r="G134" s="70">
        <v>61873.970000000016</v>
      </c>
      <c r="H134" s="70">
        <v>38217.39</v>
      </c>
      <c r="I134" s="70">
        <v>15291.369999999999</v>
      </c>
      <c r="J134" s="70">
        <v>2882.6700000000005</v>
      </c>
      <c r="K134" s="70">
        <v>1027.5899999999999</v>
      </c>
      <c r="L134" s="70"/>
      <c r="M134" s="70"/>
      <c r="N134" s="70"/>
      <c r="O134" s="70"/>
      <c r="P134" s="70"/>
      <c r="Q134" s="69">
        <v>174356.15000000002</v>
      </c>
      <c r="R134" s="68">
        <v>174356.15000000002</v>
      </c>
    </row>
    <row r="135" spans="1:18" x14ac:dyDescent="0.2">
      <c r="A135" s="18"/>
      <c r="B135" s="180" t="s">
        <v>141</v>
      </c>
      <c r="C135" s="82" t="s">
        <v>37</v>
      </c>
      <c r="D135" s="67" t="s">
        <v>38</v>
      </c>
      <c r="E135" s="66">
        <v>9484.02</v>
      </c>
      <c r="F135" s="65">
        <v>15670.9</v>
      </c>
      <c r="G135" s="65">
        <v>4881.24</v>
      </c>
      <c r="H135" s="65">
        <v>14796.2</v>
      </c>
      <c r="I135" s="65">
        <v>14161.31</v>
      </c>
      <c r="J135" s="65"/>
      <c r="K135" s="65"/>
      <c r="L135" s="65"/>
      <c r="M135" s="65"/>
      <c r="N135" s="65"/>
      <c r="O135" s="65"/>
      <c r="P135" s="65"/>
      <c r="Q135" s="64">
        <v>58993.67</v>
      </c>
      <c r="R135" s="63">
        <v>58993.67</v>
      </c>
    </row>
    <row r="136" spans="1:18" x14ac:dyDescent="0.2">
      <c r="A136" s="18"/>
      <c r="B136" s="181"/>
      <c r="C136" s="79" t="s">
        <v>147</v>
      </c>
      <c r="D136" s="78"/>
      <c r="E136" s="77">
        <v>9484.02</v>
      </c>
      <c r="F136" s="76">
        <v>15670.9</v>
      </c>
      <c r="G136" s="76">
        <v>4881.24</v>
      </c>
      <c r="H136" s="76">
        <v>14796.2</v>
      </c>
      <c r="I136" s="76">
        <v>14161.31</v>
      </c>
      <c r="J136" s="76"/>
      <c r="K136" s="76"/>
      <c r="L136" s="76"/>
      <c r="M136" s="76"/>
      <c r="N136" s="76"/>
      <c r="O136" s="76"/>
      <c r="P136" s="76"/>
      <c r="Q136" s="75">
        <v>58993.67</v>
      </c>
      <c r="R136" s="74">
        <v>58993.67</v>
      </c>
    </row>
    <row r="137" spans="1:18" x14ac:dyDescent="0.2">
      <c r="A137" s="18"/>
      <c r="B137" s="182" t="s">
        <v>188</v>
      </c>
      <c r="C137" s="72"/>
      <c r="D137" s="72"/>
      <c r="E137" s="71">
        <v>9484.02</v>
      </c>
      <c r="F137" s="70">
        <v>15670.9</v>
      </c>
      <c r="G137" s="70">
        <v>4881.24</v>
      </c>
      <c r="H137" s="70">
        <v>14796.2</v>
      </c>
      <c r="I137" s="70">
        <v>14161.31</v>
      </c>
      <c r="J137" s="70"/>
      <c r="K137" s="70"/>
      <c r="L137" s="70"/>
      <c r="M137" s="70"/>
      <c r="N137" s="70"/>
      <c r="O137" s="70"/>
      <c r="P137" s="70"/>
      <c r="Q137" s="69">
        <v>58993.67</v>
      </c>
      <c r="R137" s="68">
        <v>58993.67</v>
      </c>
    </row>
    <row r="138" spans="1:18" x14ac:dyDescent="0.2">
      <c r="A138" s="18"/>
      <c r="B138" s="180" t="s">
        <v>86</v>
      </c>
      <c r="C138" s="82" t="s">
        <v>37</v>
      </c>
      <c r="D138" s="67" t="s">
        <v>38</v>
      </c>
      <c r="E138" s="66">
        <v>5800.83</v>
      </c>
      <c r="F138" s="65">
        <v>8524.84</v>
      </c>
      <c r="G138" s="65">
        <v>7211.7899999999991</v>
      </c>
      <c r="H138" s="65">
        <v>4411.95</v>
      </c>
      <c r="I138" s="65">
        <v>4140</v>
      </c>
      <c r="J138" s="65">
        <v>439.19</v>
      </c>
      <c r="K138" s="65">
        <v>439.19</v>
      </c>
      <c r="L138" s="65">
        <v>690.67</v>
      </c>
      <c r="M138" s="65">
        <v>3153.18</v>
      </c>
      <c r="N138" s="65">
        <v>1048.1500000000001</v>
      </c>
      <c r="O138" s="65"/>
      <c r="P138" s="65"/>
      <c r="Q138" s="64">
        <v>35859.789999999994</v>
      </c>
      <c r="R138" s="63">
        <v>35859.789999999994</v>
      </c>
    </row>
    <row r="139" spans="1:18" x14ac:dyDescent="0.2">
      <c r="A139" s="18"/>
      <c r="B139" s="181"/>
      <c r="C139" s="79" t="s">
        <v>147</v>
      </c>
      <c r="D139" s="78"/>
      <c r="E139" s="77">
        <v>5800.83</v>
      </c>
      <c r="F139" s="76">
        <v>8524.84</v>
      </c>
      <c r="G139" s="76">
        <v>7211.7899999999991</v>
      </c>
      <c r="H139" s="76">
        <v>4411.95</v>
      </c>
      <c r="I139" s="76">
        <v>4140</v>
      </c>
      <c r="J139" s="76">
        <v>439.19</v>
      </c>
      <c r="K139" s="76">
        <v>439.19</v>
      </c>
      <c r="L139" s="76">
        <v>690.67</v>
      </c>
      <c r="M139" s="76">
        <v>3153.18</v>
      </c>
      <c r="N139" s="76">
        <v>1048.1500000000001</v>
      </c>
      <c r="O139" s="76"/>
      <c r="P139" s="76"/>
      <c r="Q139" s="75">
        <v>35859.789999999994</v>
      </c>
      <c r="R139" s="74">
        <v>35859.789999999994</v>
      </c>
    </row>
    <row r="140" spans="1:18" x14ac:dyDescent="0.2">
      <c r="A140" s="18"/>
      <c r="B140" s="182" t="s">
        <v>189</v>
      </c>
      <c r="C140" s="72"/>
      <c r="D140" s="72"/>
      <c r="E140" s="71">
        <v>5800.83</v>
      </c>
      <c r="F140" s="70">
        <v>8524.84</v>
      </c>
      <c r="G140" s="70">
        <v>7211.7899999999991</v>
      </c>
      <c r="H140" s="70">
        <v>4411.95</v>
      </c>
      <c r="I140" s="70">
        <v>4140</v>
      </c>
      <c r="J140" s="70">
        <v>439.19</v>
      </c>
      <c r="K140" s="70">
        <v>439.19</v>
      </c>
      <c r="L140" s="70">
        <v>690.67</v>
      </c>
      <c r="M140" s="70">
        <v>3153.18</v>
      </c>
      <c r="N140" s="70">
        <v>1048.1500000000001</v>
      </c>
      <c r="O140" s="70"/>
      <c r="P140" s="70"/>
      <c r="Q140" s="69">
        <v>35859.789999999994</v>
      </c>
      <c r="R140" s="68">
        <v>35859.789999999994</v>
      </c>
    </row>
    <row r="141" spans="1:18" x14ac:dyDescent="0.2">
      <c r="A141" s="135" t="s">
        <v>191</v>
      </c>
      <c r="B141" s="173"/>
      <c r="C141" s="136"/>
      <c r="D141" s="136"/>
      <c r="E141" s="138">
        <v>384075.27</v>
      </c>
      <c r="F141" s="139">
        <v>454748.50000000012</v>
      </c>
      <c r="G141" s="139">
        <v>516532.35000000003</v>
      </c>
      <c r="H141" s="139">
        <v>521341.08000000007</v>
      </c>
      <c r="I141" s="139">
        <v>177285.53999999998</v>
      </c>
      <c r="J141" s="139">
        <v>9783.4600000000009</v>
      </c>
      <c r="K141" s="139">
        <v>8120.9000000000005</v>
      </c>
      <c r="L141" s="139">
        <v>9860.6999999999989</v>
      </c>
      <c r="M141" s="139">
        <v>11738.420000000002</v>
      </c>
      <c r="N141" s="139">
        <v>6321.08</v>
      </c>
      <c r="O141" s="139">
        <v>385</v>
      </c>
      <c r="P141" s="139"/>
      <c r="Q141" s="140">
        <v>2100192.2999999998</v>
      </c>
      <c r="R141" s="152">
        <v>2100192.2999999998</v>
      </c>
    </row>
    <row r="142" spans="1:18" x14ac:dyDescent="0.2">
      <c r="A142" s="67"/>
      <c r="B142" s="183"/>
      <c r="C142" s="67"/>
      <c r="D142" s="67"/>
      <c r="E142" s="66"/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4"/>
      <c r="R142" s="63"/>
    </row>
    <row r="143" spans="1:18" x14ac:dyDescent="0.2">
      <c r="A143" s="84" t="s">
        <v>15</v>
      </c>
      <c r="B143" s="180" t="s">
        <v>56</v>
      </c>
      <c r="C143" s="82" t="s">
        <v>57</v>
      </c>
      <c r="D143" s="67" t="s">
        <v>58</v>
      </c>
      <c r="E143" s="66">
        <v>2591.2599999999998</v>
      </c>
      <c r="F143" s="65">
        <v>3489.54</v>
      </c>
      <c r="G143" s="65">
        <v>-9.7899999999999991</v>
      </c>
      <c r="H143" s="65">
        <v>3164.72</v>
      </c>
      <c r="I143" s="65">
        <v>1046.8599999999999</v>
      </c>
      <c r="J143" s="65">
        <v>83.5</v>
      </c>
      <c r="K143" s="65">
        <v>45.96</v>
      </c>
      <c r="L143" s="65">
        <v>60.52</v>
      </c>
      <c r="M143" s="65">
        <v>58.56</v>
      </c>
      <c r="N143" s="65">
        <v>34.799999999999997</v>
      </c>
      <c r="O143" s="65">
        <v>-12.53</v>
      </c>
      <c r="P143" s="65"/>
      <c r="Q143" s="64">
        <v>10553.399999999998</v>
      </c>
      <c r="R143" s="63">
        <v>10553.399999999998</v>
      </c>
    </row>
    <row r="144" spans="1:18" x14ac:dyDescent="0.2">
      <c r="A144" s="18"/>
      <c r="B144" s="181"/>
      <c r="C144" s="81"/>
      <c r="D144" s="6" t="s">
        <v>61</v>
      </c>
      <c r="E144" s="52"/>
      <c r="F144" s="53"/>
      <c r="G144" s="53">
        <v>16021.75</v>
      </c>
      <c r="H144" s="53"/>
      <c r="I144" s="53"/>
      <c r="J144" s="53"/>
      <c r="K144" s="53"/>
      <c r="L144" s="53"/>
      <c r="M144" s="53"/>
      <c r="N144" s="53"/>
      <c r="O144" s="53"/>
      <c r="P144" s="53"/>
      <c r="Q144" s="11">
        <v>16021.75</v>
      </c>
      <c r="R144" s="51">
        <v>16021.75</v>
      </c>
    </row>
    <row r="145" spans="1:18" x14ac:dyDescent="0.2">
      <c r="A145" s="18"/>
      <c r="B145" s="181"/>
      <c r="C145" s="79" t="s">
        <v>192</v>
      </c>
      <c r="D145" s="78"/>
      <c r="E145" s="77">
        <v>2591.2599999999998</v>
      </c>
      <c r="F145" s="76">
        <v>3489.54</v>
      </c>
      <c r="G145" s="76">
        <v>16011.96</v>
      </c>
      <c r="H145" s="76">
        <v>3164.72</v>
      </c>
      <c r="I145" s="76">
        <v>1046.8599999999999</v>
      </c>
      <c r="J145" s="76">
        <v>83.5</v>
      </c>
      <c r="K145" s="76">
        <v>45.96</v>
      </c>
      <c r="L145" s="76">
        <v>60.52</v>
      </c>
      <c r="M145" s="76">
        <v>58.56</v>
      </c>
      <c r="N145" s="76">
        <v>34.799999999999997</v>
      </c>
      <c r="O145" s="76">
        <v>-12.53</v>
      </c>
      <c r="P145" s="76"/>
      <c r="Q145" s="75">
        <v>26575.149999999998</v>
      </c>
      <c r="R145" s="74">
        <v>26575.149999999998</v>
      </c>
    </row>
    <row r="146" spans="1:18" x14ac:dyDescent="0.2">
      <c r="A146" s="18"/>
      <c r="B146" s="181"/>
      <c r="C146" s="82" t="s">
        <v>11</v>
      </c>
      <c r="D146" s="67" t="s">
        <v>12</v>
      </c>
      <c r="E146" s="66">
        <v>1552.38</v>
      </c>
      <c r="F146" s="65">
        <v>397.27</v>
      </c>
      <c r="G146" s="65"/>
      <c r="H146" s="65">
        <v>-782.54</v>
      </c>
      <c r="I146" s="65">
        <v>-6027.78</v>
      </c>
      <c r="J146" s="65">
        <v>217.65</v>
      </c>
      <c r="K146" s="65"/>
      <c r="L146" s="65"/>
      <c r="M146" s="65">
        <v>34.17</v>
      </c>
      <c r="N146" s="65"/>
      <c r="O146" s="65"/>
      <c r="P146" s="65"/>
      <c r="Q146" s="64">
        <v>-4608.8500000000004</v>
      </c>
      <c r="R146" s="63">
        <v>-4608.8500000000004</v>
      </c>
    </row>
    <row r="147" spans="1:18" x14ac:dyDescent="0.2">
      <c r="A147" s="18"/>
      <c r="B147" s="181"/>
      <c r="C147" s="81"/>
      <c r="D147" s="6" t="s">
        <v>63</v>
      </c>
      <c r="E147" s="52"/>
      <c r="F147" s="53"/>
      <c r="G147" s="53">
        <v>119443.46</v>
      </c>
      <c r="H147" s="53"/>
      <c r="I147" s="53"/>
      <c r="J147" s="53"/>
      <c r="K147" s="53"/>
      <c r="L147" s="53"/>
      <c r="M147" s="53"/>
      <c r="N147" s="53"/>
      <c r="O147" s="53"/>
      <c r="P147" s="53"/>
      <c r="Q147" s="11">
        <v>119443.46</v>
      </c>
      <c r="R147" s="51">
        <v>119443.46</v>
      </c>
    </row>
    <row r="148" spans="1:18" x14ac:dyDescent="0.2">
      <c r="A148" s="18"/>
      <c r="B148" s="181"/>
      <c r="C148" s="79" t="s">
        <v>18</v>
      </c>
      <c r="D148" s="78"/>
      <c r="E148" s="77">
        <v>1552.38</v>
      </c>
      <c r="F148" s="76">
        <v>397.27</v>
      </c>
      <c r="G148" s="76">
        <v>119443.46</v>
      </c>
      <c r="H148" s="76">
        <v>-782.54</v>
      </c>
      <c r="I148" s="76">
        <v>-6027.78</v>
      </c>
      <c r="J148" s="76">
        <v>217.65</v>
      </c>
      <c r="K148" s="76"/>
      <c r="L148" s="76"/>
      <c r="M148" s="76">
        <v>34.17</v>
      </c>
      <c r="N148" s="76"/>
      <c r="O148" s="76"/>
      <c r="P148" s="76"/>
      <c r="Q148" s="75">
        <v>114834.61</v>
      </c>
      <c r="R148" s="74">
        <v>114834.61</v>
      </c>
    </row>
    <row r="149" spans="1:18" x14ac:dyDescent="0.2">
      <c r="A149" s="18"/>
      <c r="B149" s="182" t="s">
        <v>193</v>
      </c>
      <c r="C149" s="72"/>
      <c r="D149" s="72"/>
      <c r="E149" s="71">
        <v>4143.6399999999994</v>
      </c>
      <c r="F149" s="70">
        <v>3886.81</v>
      </c>
      <c r="G149" s="70">
        <v>135455.42000000001</v>
      </c>
      <c r="H149" s="70">
        <v>2382.1799999999998</v>
      </c>
      <c r="I149" s="70">
        <v>-4980.92</v>
      </c>
      <c r="J149" s="70">
        <v>301.14999999999998</v>
      </c>
      <c r="K149" s="70">
        <v>45.96</v>
      </c>
      <c r="L149" s="70">
        <v>60.52</v>
      </c>
      <c r="M149" s="70">
        <v>92.73</v>
      </c>
      <c r="N149" s="70">
        <v>34.799999999999997</v>
      </c>
      <c r="O149" s="70">
        <v>-12.53</v>
      </c>
      <c r="P149" s="70"/>
      <c r="Q149" s="69">
        <v>141409.76</v>
      </c>
      <c r="R149" s="68">
        <v>141409.76</v>
      </c>
    </row>
    <row r="150" spans="1:18" x14ac:dyDescent="0.2">
      <c r="A150" s="18"/>
      <c r="B150" s="180" t="s">
        <v>14</v>
      </c>
      <c r="C150" s="82" t="s">
        <v>11</v>
      </c>
      <c r="D150" s="67" t="s">
        <v>288</v>
      </c>
      <c r="E150" s="66">
        <v>22955.52</v>
      </c>
      <c r="F150" s="65">
        <v>20969.239999999998</v>
      </c>
      <c r="G150" s="65">
        <v>8058.48</v>
      </c>
      <c r="H150" s="65"/>
      <c r="I150" s="65"/>
      <c r="J150" s="65"/>
      <c r="K150" s="65"/>
      <c r="L150" s="65"/>
      <c r="M150" s="65"/>
      <c r="N150" s="65"/>
      <c r="O150" s="65"/>
      <c r="P150" s="65"/>
      <c r="Q150" s="64">
        <v>51983.239999999991</v>
      </c>
      <c r="R150" s="63">
        <v>51983.239999999991</v>
      </c>
    </row>
    <row r="151" spans="1:18" x14ac:dyDescent="0.2">
      <c r="A151" s="18"/>
      <c r="B151" s="181"/>
      <c r="C151" s="81"/>
      <c r="D151" s="6" t="s">
        <v>64</v>
      </c>
      <c r="E151" s="52">
        <v>90997.709999999992</v>
      </c>
      <c r="F151" s="53">
        <v>124508.14</v>
      </c>
      <c r="G151" s="53">
        <v>357385.81999999995</v>
      </c>
      <c r="H151" s="53">
        <v>82476.61</v>
      </c>
      <c r="I151" s="53">
        <v>11261.36</v>
      </c>
      <c r="J151" s="53"/>
      <c r="K151" s="53"/>
      <c r="L151" s="53"/>
      <c r="M151" s="53"/>
      <c r="N151" s="53"/>
      <c r="O151" s="53"/>
      <c r="P151" s="53"/>
      <c r="Q151" s="11">
        <v>666629.6399999999</v>
      </c>
      <c r="R151" s="51">
        <v>666629.6399999999</v>
      </c>
    </row>
    <row r="152" spans="1:18" x14ac:dyDescent="0.2">
      <c r="A152" s="18"/>
      <c r="B152" s="181"/>
      <c r="C152" s="81"/>
      <c r="D152" s="6" t="s">
        <v>12</v>
      </c>
      <c r="E152" s="52">
        <v>3467.75</v>
      </c>
      <c r="F152" s="53">
        <v>5641.37</v>
      </c>
      <c r="G152" s="53">
        <v>294.39</v>
      </c>
      <c r="H152" s="53">
        <v>3287.1500000000005</v>
      </c>
      <c r="I152" s="53">
        <v>10329.489999999998</v>
      </c>
      <c r="J152" s="53">
        <v>5223.2299999999996</v>
      </c>
      <c r="K152" s="53">
        <v>4329.67</v>
      </c>
      <c r="L152" s="53">
        <v>4409.92</v>
      </c>
      <c r="M152" s="53">
        <v>2170.4299999999998</v>
      </c>
      <c r="N152" s="53">
        <v>2908.08</v>
      </c>
      <c r="O152" s="53">
        <v>47.669999999999987</v>
      </c>
      <c r="P152" s="53">
        <v>597.99</v>
      </c>
      <c r="Q152" s="11">
        <v>42707.139999999992</v>
      </c>
      <c r="R152" s="51">
        <v>42707.139999999992</v>
      </c>
    </row>
    <row r="153" spans="1:18" x14ac:dyDescent="0.2">
      <c r="A153" s="18"/>
      <c r="B153" s="181"/>
      <c r="C153" s="81"/>
      <c r="D153" s="6" t="s">
        <v>65</v>
      </c>
      <c r="E153" s="52">
        <v>7580.24</v>
      </c>
      <c r="F153" s="53">
        <v>10218.879999999999</v>
      </c>
      <c r="G153" s="53">
        <v>13846.99</v>
      </c>
      <c r="H153" s="53">
        <v>7844.65</v>
      </c>
      <c r="I153" s="53">
        <v>5684.9</v>
      </c>
      <c r="J153" s="53"/>
      <c r="K153" s="53"/>
      <c r="L153" s="53"/>
      <c r="M153" s="53"/>
      <c r="N153" s="53"/>
      <c r="O153" s="53"/>
      <c r="P153" s="53"/>
      <c r="Q153" s="11">
        <v>45175.66</v>
      </c>
      <c r="R153" s="51">
        <v>45175.66</v>
      </c>
    </row>
    <row r="154" spans="1:18" x14ac:dyDescent="0.2">
      <c r="A154" s="18"/>
      <c r="B154" s="181"/>
      <c r="C154" s="81"/>
      <c r="D154" s="6" t="s">
        <v>123</v>
      </c>
      <c r="E154" s="52"/>
      <c r="F154" s="53"/>
      <c r="G154" s="53">
        <v>7756.54</v>
      </c>
      <c r="H154" s="53">
        <v>5073.7700000000004</v>
      </c>
      <c r="I154" s="53"/>
      <c r="J154" s="53"/>
      <c r="K154" s="53"/>
      <c r="L154" s="53"/>
      <c r="M154" s="53"/>
      <c r="N154" s="53"/>
      <c r="O154" s="53"/>
      <c r="P154" s="53"/>
      <c r="Q154" s="11">
        <v>12830.310000000001</v>
      </c>
      <c r="R154" s="51">
        <v>12830.310000000001</v>
      </c>
    </row>
    <row r="155" spans="1:18" x14ac:dyDescent="0.2">
      <c r="A155" s="18"/>
      <c r="B155" s="181"/>
      <c r="C155" s="79" t="s">
        <v>18</v>
      </c>
      <c r="D155" s="78"/>
      <c r="E155" s="77">
        <v>125001.22</v>
      </c>
      <c r="F155" s="76">
        <v>161337.63</v>
      </c>
      <c r="G155" s="76">
        <v>387342.21999999991</v>
      </c>
      <c r="H155" s="76">
        <v>98682.18</v>
      </c>
      <c r="I155" s="76">
        <v>27275.75</v>
      </c>
      <c r="J155" s="76">
        <v>5223.2299999999996</v>
      </c>
      <c r="K155" s="76">
        <v>4329.67</v>
      </c>
      <c r="L155" s="76">
        <v>4409.92</v>
      </c>
      <c r="M155" s="76">
        <v>2170.4299999999998</v>
      </c>
      <c r="N155" s="76">
        <v>2908.08</v>
      </c>
      <c r="O155" s="76">
        <v>47.669999999999987</v>
      </c>
      <c r="P155" s="76">
        <v>597.99</v>
      </c>
      <c r="Q155" s="75">
        <v>819325.99</v>
      </c>
      <c r="R155" s="74">
        <v>819325.99</v>
      </c>
    </row>
    <row r="156" spans="1:18" x14ac:dyDescent="0.2">
      <c r="A156" s="18"/>
      <c r="B156" s="182" t="s">
        <v>20</v>
      </c>
      <c r="C156" s="72"/>
      <c r="D156" s="72"/>
      <c r="E156" s="71">
        <v>125001.22</v>
      </c>
      <c r="F156" s="70">
        <v>161337.63</v>
      </c>
      <c r="G156" s="70">
        <v>387342.21999999991</v>
      </c>
      <c r="H156" s="70">
        <v>98682.18</v>
      </c>
      <c r="I156" s="70">
        <v>27275.75</v>
      </c>
      <c r="J156" s="70">
        <v>5223.2299999999996</v>
      </c>
      <c r="K156" s="70">
        <v>4329.67</v>
      </c>
      <c r="L156" s="70">
        <v>4409.92</v>
      </c>
      <c r="M156" s="70">
        <v>2170.4299999999998</v>
      </c>
      <c r="N156" s="70">
        <v>2908.08</v>
      </c>
      <c r="O156" s="70">
        <v>47.669999999999987</v>
      </c>
      <c r="P156" s="70">
        <v>597.99</v>
      </c>
      <c r="Q156" s="69">
        <v>819325.99</v>
      </c>
      <c r="R156" s="68">
        <v>819325.99</v>
      </c>
    </row>
    <row r="157" spans="1:18" x14ac:dyDescent="0.2">
      <c r="A157" s="135" t="s">
        <v>22</v>
      </c>
      <c r="B157" s="173"/>
      <c r="C157" s="136"/>
      <c r="D157" s="136"/>
      <c r="E157" s="138">
        <v>129144.86</v>
      </c>
      <c r="F157" s="139">
        <v>165224.44</v>
      </c>
      <c r="G157" s="139">
        <v>522797.63999999996</v>
      </c>
      <c r="H157" s="139">
        <v>101064.35999999999</v>
      </c>
      <c r="I157" s="139">
        <v>22294.83</v>
      </c>
      <c r="J157" s="139">
        <v>5524.3799999999992</v>
      </c>
      <c r="K157" s="139">
        <v>4375.63</v>
      </c>
      <c r="L157" s="139">
        <v>4470.4400000000005</v>
      </c>
      <c r="M157" s="139">
        <v>2263.16</v>
      </c>
      <c r="N157" s="139">
        <v>2942.88</v>
      </c>
      <c r="O157" s="139">
        <v>35.139999999999986</v>
      </c>
      <c r="P157" s="139">
        <v>597.99</v>
      </c>
      <c r="Q157" s="140">
        <v>960735.75</v>
      </c>
      <c r="R157" s="152">
        <v>960735.75</v>
      </c>
    </row>
    <row r="158" spans="1:18" x14ac:dyDescent="0.2">
      <c r="A158" s="67"/>
      <c r="B158" s="183"/>
      <c r="C158" s="67"/>
      <c r="D158" s="67"/>
      <c r="E158" s="66"/>
      <c r="F158" s="65"/>
      <c r="G158" s="65"/>
      <c r="H158" s="65"/>
      <c r="I158" s="65"/>
      <c r="J158" s="65"/>
      <c r="K158" s="65"/>
      <c r="L158" s="65"/>
      <c r="M158" s="65"/>
      <c r="N158" s="65"/>
      <c r="O158" s="65"/>
      <c r="P158" s="65"/>
      <c r="Q158" s="64"/>
      <c r="R158" s="63"/>
    </row>
    <row r="159" spans="1:18" x14ac:dyDescent="0.2">
      <c r="A159" s="84" t="s">
        <v>66</v>
      </c>
      <c r="B159" s="180" t="s">
        <v>67</v>
      </c>
      <c r="C159" s="82" t="s">
        <v>68</v>
      </c>
      <c r="D159" s="67" t="s">
        <v>70</v>
      </c>
      <c r="E159" s="66">
        <v>37572.33</v>
      </c>
      <c r="F159" s="65">
        <v>22446.36</v>
      </c>
      <c r="G159" s="65">
        <v>188542.58</v>
      </c>
      <c r="H159" s="65">
        <v>35093.72</v>
      </c>
      <c r="I159" s="65">
        <v>3885.68</v>
      </c>
      <c r="J159" s="65">
        <v>1419.57</v>
      </c>
      <c r="K159" s="65">
        <v>1366</v>
      </c>
      <c r="L159" s="65">
        <v>1203.3</v>
      </c>
      <c r="M159" s="65">
        <v>1153.92</v>
      </c>
      <c r="N159" s="65">
        <v>749.44</v>
      </c>
      <c r="O159" s="65">
        <v>233.23</v>
      </c>
      <c r="P159" s="65">
        <v>173.52</v>
      </c>
      <c r="Q159" s="64">
        <v>293839.64999999997</v>
      </c>
      <c r="R159" s="63">
        <v>293839.64999999997</v>
      </c>
    </row>
    <row r="160" spans="1:18" x14ac:dyDescent="0.2">
      <c r="A160" s="18"/>
      <c r="B160" s="181"/>
      <c r="C160" s="81"/>
      <c r="D160" s="6" t="s">
        <v>71</v>
      </c>
      <c r="E160" s="52">
        <v>346.25</v>
      </c>
      <c r="F160" s="53">
        <v>390.53</v>
      </c>
      <c r="G160" s="53">
        <v>3961.54</v>
      </c>
      <c r="H160" s="53">
        <v>244.14</v>
      </c>
      <c r="I160" s="53">
        <v>-42.85</v>
      </c>
      <c r="J160" s="53">
        <v>26.06</v>
      </c>
      <c r="K160" s="53">
        <v>6.53</v>
      </c>
      <c r="L160" s="53">
        <v>69.239999999999995</v>
      </c>
      <c r="M160" s="53">
        <v>159.31</v>
      </c>
      <c r="N160" s="53">
        <v>11.62</v>
      </c>
      <c r="O160" s="53">
        <v>-2.58</v>
      </c>
      <c r="P160" s="53">
        <v>0.74</v>
      </c>
      <c r="Q160" s="11">
        <v>5170.53</v>
      </c>
      <c r="R160" s="51">
        <v>5170.53</v>
      </c>
    </row>
    <row r="161" spans="1:19" x14ac:dyDescent="0.2">
      <c r="A161" s="18"/>
      <c r="B161" s="181"/>
      <c r="C161" s="81"/>
      <c r="D161" s="6" t="s">
        <v>89</v>
      </c>
      <c r="E161" s="52"/>
      <c r="F161" s="53"/>
      <c r="G161" s="53">
        <v>26108.95</v>
      </c>
      <c r="H161" s="53">
        <v>1381.44</v>
      </c>
      <c r="I161" s="53">
        <v>225.67</v>
      </c>
      <c r="J161" s="53">
        <v>83.16</v>
      </c>
      <c r="K161" s="53">
        <v>50.37</v>
      </c>
      <c r="L161" s="53">
        <v>74.099999999999994</v>
      </c>
      <c r="M161" s="53">
        <v>33.9</v>
      </c>
      <c r="N161" s="53">
        <v>41.83</v>
      </c>
      <c r="O161" s="53">
        <v>5.63</v>
      </c>
      <c r="P161" s="53">
        <v>10.16</v>
      </c>
      <c r="Q161" s="11">
        <v>28015.21</v>
      </c>
      <c r="R161" s="51">
        <v>28015.21</v>
      </c>
    </row>
    <row r="162" spans="1:19" x14ac:dyDescent="0.2">
      <c r="A162" s="18"/>
      <c r="B162" s="181"/>
      <c r="C162" s="81"/>
      <c r="D162" s="6" t="s">
        <v>72</v>
      </c>
      <c r="E162" s="52">
        <v>56261.62</v>
      </c>
      <c r="F162" s="53">
        <v>118616.74</v>
      </c>
      <c r="G162" s="53">
        <v>81453.17</v>
      </c>
      <c r="H162" s="53">
        <v>70880.78</v>
      </c>
      <c r="I162" s="53">
        <v>25391.69</v>
      </c>
      <c r="J162" s="53">
        <v>7567.64</v>
      </c>
      <c r="K162" s="53">
        <v>7082.22</v>
      </c>
      <c r="L162" s="53">
        <v>3479.06</v>
      </c>
      <c r="M162" s="53">
        <v>1789.3</v>
      </c>
      <c r="N162" s="53">
        <v>4090.95</v>
      </c>
      <c r="O162" s="53">
        <v>282.68</v>
      </c>
      <c r="P162" s="53">
        <v>483.5</v>
      </c>
      <c r="Q162" s="11">
        <v>377379.35000000003</v>
      </c>
      <c r="R162" s="51">
        <v>377379.35000000003</v>
      </c>
    </row>
    <row r="163" spans="1:19" x14ac:dyDescent="0.2">
      <c r="A163" s="18"/>
      <c r="B163" s="181"/>
      <c r="C163" s="79" t="s">
        <v>194</v>
      </c>
      <c r="D163" s="78"/>
      <c r="E163" s="77">
        <v>94180.200000000012</v>
      </c>
      <c r="F163" s="76">
        <v>141453.63</v>
      </c>
      <c r="G163" s="76">
        <v>300066.24</v>
      </c>
      <c r="H163" s="76">
        <v>107600.08</v>
      </c>
      <c r="I163" s="76">
        <v>29460.19</v>
      </c>
      <c r="J163" s="76">
        <v>9096.43</v>
      </c>
      <c r="K163" s="76">
        <v>8505.1200000000008</v>
      </c>
      <c r="L163" s="76">
        <v>4825.7</v>
      </c>
      <c r="M163" s="76">
        <v>3136.4300000000003</v>
      </c>
      <c r="N163" s="76">
        <v>4893.84</v>
      </c>
      <c r="O163" s="76">
        <v>518.96</v>
      </c>
      <c r="P163" s="76">
        <v>667.92000000000007</v>
      </c>
      <c r="Q163" s="75">
        <v>704404.74</v>
      </c>
      <c r="R163" s="74">
        <v>704404.74</v>
      </c>
    </row>
    <row r="164" spans="1:19" x14ac:dyDescent="0.2">
      <c r="A164" s="18"/>
      <c r="B164" s="182" t="s">
        <v>195</v>
      </c>
      <c r="C164" s="72"/>
      <c r="D164" s="72"/>
      <c r="E164" s="71">
        <v>94180.200000000012</v>
      </c>
      <c r="F164" s="70">
        <v>141453.63</v>
      </c>
      <c r="G164" s="70">
        <v>300066.24</v>
      </c>
      <c r="H164" s="70">
        <v>107600.08</v>
      </c>
      <c r="I164" s="70">
        <v>29460.19</v>
      </c>
      <c r="J164" s="70">
        <v>9096.43</v>
      </c>
      <c r="K164" s="70">
        <v>8505.1200000000008</v>
      </c>
      <c r="L164" s="70">
        <v>4825.7</v>
      </c>
      <c r="M164" s="70">
        <v>3136.4300000000003</v>
      </c>
      <c r="N164" s="70">
        <v>4893.84</v>
      </c>
      <c r="O164" s="70">
        <v>518.96</v>
      </c>
      <c r="P164" s="70">
        <v>667.92000000000007</v>
      </c>
      <c r="Q164" s="69">
        <v>704404.74</v>
      </c>
      <c r="R164" s="68">
        <v>704404.74</v>
      </c>
    </row>
    <row r="165" spans="1:19" x14ac:dyDescent="0.2">
      <c r="A165" s="135" t="s">
        <v>196</v>
      </c>
      <c r="B165" s="173"/>
      <c r="C165" s="136"/>
      <c r="D165" s="136"/>
      <c r="E165" s="138">
        <v>94180.200000000012</v>
      </c>
      <c r="F165" s="139">
        <v>141453.63</v>
      </c>
      <c r="G165" s="139">
        <v>300066.24</v>
      </c>
      <c r="H165" s="139">
        <v>107600.08</v>
      </c>
      <c r="I165" s="139">
        <v>29460.19</v>
      </c>
      <c r="J165" s="139">
        <v>9096.43</v>
      </c>
      <c r="K165" s="139">
        <v>8505.1200000000008</v>
      </c>
      <c r="L165" s="139">
        <v>4825.7</v>
      </c>
      <c r="M165" s="139">
        <v>3136.4300000000003</v>
      </c>
      <c r="N165" s="139">
        <v>4893.84</v>
      </c>
      <c r="O165" s="139">
        <v>518.96</v>
      </c>
      <c r="P165" s="139">
        <v>667.92000000000007</v>
      </c>
      <c r="Q165" s="140">
        <v>704404.74</v>
      </c>
      <c r="R165" s="152">
        <v>704404.74</v>
      </c>
    </row>
    <row r="166" spans="1:19" ht="13.5" thickBot="1" x14ac:dyDescent="0.25">
      <c r="A166" s="67"/>
      <c r="B166" s="183"/>
      <c r="C166" s="67"/>
      <c r="D166" s="67"/>
      <c r="E166" s="66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4"/>
      <c r="R166" s="63"/>
    </row>
    <row r="167" spans="1:19" ht="13.5" thickBot="1" x14ac:dyDescent="0.25">
      <c r="A167" s="142" t="s">
        <v>17</v>
      </c>
      <c r="B167" s="176"/>
      <c r="C167" s="143"/>
      <c r="D167" s="143"/>
      <c r="E167" s="144">
        <v>744902.29999999993</v>
      </c>
      <c r="F167" s="145">
        <v>1013203.39</v>
      </c>
      <c r="G167" s="145">
        <v>3750812.290000001</v>
      </c>
      <c r="H167" s="145">
        <v>782450.39999999991</v>
      </c>
      <c r="I167" s="145">
        <v>167374.44</v>
      </c>
      <c r="J167" s="145">
        <v>42130.840000000004</v>
      </c>
      <c r="K167" s="145">
        <v>30909.98</v>
      </c>
      <c r="L167" s="145">
        <v>35184.769999999997</v>
      </c>
      <c r="M167" s="145">
        <v>27407.560000000005</v>
      </c>
      <c r="N167" s="145">
        <v>25182.000000000004</v>
      </c>
      <c r="O167" s="145">
        <v>5483.8599999999988</v>
      </c>
      <c r="P167" s="145">
        <v>9535.15</v>
      </c>
      <c r="Q167" s="146">
        <v>6634576.9799999986</v>
      </c>
      <c r="R167" s="153">
        <v>6634576.9799999986</v>
      </c>
    </row>
    <row r="171" spans="1:19" x14ac:dyDescent="0.2">
      <c r="S171" s="6"/>
    </row>
    <row r="172" spans="1:19" x14ac:dyDescent="0.2">
      <c r="S172" s="6"/>
    </row>
    <row r="173" spans="1:19" x14ac:dyDescent="0.2">
      <c r="S173" s="6"/>
    </row>
    <row r="174" spans="1:19" x14ac:dyDescent="0.2">
      <c r="S174" s="6"/>
    </row>
    <row r="175" spans="1:19" x14ac:dyDescent="0.2">
      <c r="S175" s="6"/>
    </row>
  </sheetData>
  <pageMargins left="0.7" right="0.7" top="0.75" bottom="0.75" header="0.3" footer="0.3"/>
  <pageSetup scale="48" fitToHeight="2" orientation="landscape" r:id="rId1"/>
  <headerFooter>
    <oddHeader>&amp;RTO2019 Draft Annual Update
Attachment 4
WP-Schedule 10-Recorded CWIP Expenditures 2017
Page &amp;P of &amp;N</oddHeader>
  </headerFooter>
  <rowBreaks count="1" manualBreakCount="1">
    <brk id="80" max="17" man="1"/>
  </rowBreaks>
  <customProperties>
    <customPr name="_pios_id" r:id="rId2"/>
  </customProperties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zoomScale="80" zoomScaleNormal="80" workbookViewId="0">
      <selection activeCell="C11" sqref="C11"/>
    </sheetView>
  </sheetViews>
  <sheetFormatPr defaultRowHeight="12.75" x14ac:dyDescent="0.2"/>
  <cols>
    <col min="1" max="1" width="16.85546875" customWidth="1"/>
    <col min="2" max="2" width="40.7109375" customWidth="1"/>
    <col min="3" max="3" width="25.7109375" customWidth="1"/>
    <col min="4" max="4" width="35.28515625" customWidth="1"/>
    <col min="5" max="5" width="6.85546875" bestFit="1" customWidth="1"/>
    <col min="6" max="6" width="8.7109375" customWidth="1"/>
    <col min="7" max="7" width="13.28515625" bestFit="1" customWidth="1"/>
    <col min="8" max="8" width="11.28515625" bestFit="1" customWidth="1"/>
  </cols>
  <sheetData>
    <row r="1" spans="1:19" x14ac:dyDescent="0.2">
      <c r="A1" s="1" t="s">
        <v>287</v>
      </c>
      <c r="B1" s="1" t="s">
        <v>286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285</v>
      </c>
      <c r="B2" t="s">
        <v>284</v>
      </c>
    </row>
    <row r="5" spans="1:19" s="62" customFormat="1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</row>
    <row r="6" spans="1:19" s="62" customFormat="1" x14ac:dyDescent="0.2">
      <c r="A6" s="134"/>
      <c r="B6" s="134"/>
      <c r="C6" s="134"/>
      <c r="D6" s="134"/>
      <c r="E6" s="159">
        <v>2017</v>
      </c>
      <c r="F6" s="136"/>
      <c r="G6" s="133" t="s">
        <v>16</v>
      </c>
      <c r="H6" s="151" t="s">
        <v>17</v>
      </c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11</v>
      </c>
      <c r="F7" s="34">
        <v>12</v>
      </c>
      <c r="G7" s="16"/>
      <c r="H7" s="28"/>
    </row>
    <row r="8" spans="1:19" ht="25.5" x14ac:dyDescent="0.2">
      <c r="A8" s="157" t="s">
        <v>9</v>
      </c>
      <c r="B8" s="83" t="s">
        <v>42</v>
      </c>
      <c r="C8" s="82" t="s">
        <v>42</v>
      </c>
      <c r="D8" s="67" t="s">
        <v>42</v>
      </c>
      <c r="E8" s="66">
        <v>376</v>
      </c>
      <c r="F8" s="65">
        <v>-376</v>
      </c>
      <c r="G8" s="64">
        <v>0</v>
      </c>
      <c r="H8" s="63">
        <v>0</v>
      </c>
    </row>
    <row r="9" spans="1:19" x14ac:dyDescent="0.2">
      <c r="A9" s="18"/>
      <c r="B9" s="80"/>
      <c r="C9" s="79" t="s">
        <v>154</v>
      </c>
      <c r="D9" s="78"/>
      <c r="E9" s="77">
        <v>376</v>
      </c>
      <c r="F9" s="76">
        <v>-376</v>
      </c>
      <c r="G9" s="75">
        <v>0</v>
      </c>
      <c r="H9" s="74">
        <v>0</v>
      </c>
    </row>
    <row r="10" spans="1:19" x14ac:dyDescent="0.2">
      <c r="A10" s="18"/>
      <c r="B10" s="73" t="s">
        <v>154</v>
      </c>
      <c r="C10" s="72"/>
      <c r="D10" s="72"/>
      <c r="E10" s="71">
        <v>376</v>
      </c>
      <c r="F10" s="70">
        <v>-376</v>
      </c>
      <c r="G10" s="69">
        <v>0</v>
      </c>
      <c r="H10" s="68">
        <v>0</v>
      </c>
    </row>
    <row r="11" spans="1:19" x14ac:dyDescent="0.2">
      <c r="A11" s="135" t="s">
        <v>21</v>
      </c>
      <c r="B11" s="136"/>
      <c r="C11" s="136"/>
      <c r="D11" s="136"/>
      <c r="E11" s="138">
        <v>376</v>
      </c>
      <c r="F11" s="139">
        <v>-376</v>
      </c>
      <c r="G11" s="140">
        <v>0</v>
      </c>
      <c r="H11" s="152">
        <v>0</v>
      </c>
    </row>
    <row r="12" spans="1:19" x14ac:dyDescent="0.2">
      <c r="A12" s="67"/>
      <c r="B12" s="67"/>
      <c r="C12" s="67"/>
      <c r="D12" s="67"/>
      <c r="E12" s="66"/>
      <c r="F12" s="65"/>
      <c r="G12" s="64"/>
      <c r="H12" s="63"/>
    </row>
    <row r="13" spans="1:19" x14ac:dyDescent="0.2">
      <c r="A13" s="84" t="s">
        <v>54</v>
      </c>
      <c r="B13" s="83" t="s">
        <v>78</v>
      </c>
      <c r="C13" s="82" t="s">
        <v>37</v>
      </c>
      <c r="D13" s="67" t="s">
        <v>38</v>
      </c>
      <c r="E13" s="66"/>
      <c r="F13" s="65">
        <v>376</v>
      </c>
      <c r="G13" s="64">
        <v>376</v>
      </c>
      <c r="H13" s="63">
        <v>376</v>
      </c>
    </row>
    <row r="14" spans="1:19" x14ac:dyDescent="0.2">
      <c r="A14" s="18"/>
      <c r="B14" s="80"/>
      <c r="C14" s="79" t="s">
        <v>147</v>
      </c>
      <c r="D14" s="78"/>
      <c r="E14" s="77"/>
      <c r="F14" s="76">
        <v>376</v>
      </c>
      <c r="G14" s="75">
        <v>376</v>
      </c>
      <c r="H14" s="74">
        <v>376</v>
      </c>
    </row>
    <row r="15" spans="1:19" x14ac:dyDescent="0.2">
      <c r="A15" s="18"/>
      <c r="B15" s="73" t="s">
        <v>181</v>
      </c>
      <c r="C15" s="72"/>
      <c r="D15" s="72"/>
      <c r="E15" s="71"/>
      <c r="F15" s="70">
        <v>376</v>
      </c>
      <c r="G15" s="69">
        <v>376</v>
      </c>
      <c r="H15" s="68">
        <v>376</v>
      </c>
    </row>
    <row r="16" spans="1:19" x14ac:dyDescent="0.2">
      <c r="A16" s="135" t="s">
        <v>191</v>
      </c>
      <c r="B16" s="136"/>
      <c r="C16" s="136"/>
      <c r="D16" s="136"/>
      <c r="E16" s="138"/>
      <c r="F16" s="139">
        <v>376</v>
      </c>
      <c r="G16" s="140">
        <v>376</v>
      </c>
      <c r="H16" s="152">
        <v>376</v>
      </c>
    </row>
    <row r="17" spans="1:8" x14ac:dyDescent="0.2">
      <c r="A17" s="67"/>
      <c r="B17" s="67"/>
      <c r="C17" s="67"/>
      <c r="D17" s="67"/>
      <c r="E17" s="66"/>
      <c r="F17" s="65"/>
      <c r="G17" s="64"/>
      <c r="H17" s="63"/>
    </row>
    <row r="18" spans="1:8" x14ac:dyDescent="0.2">
      <c r="A18" s="84" t="s">
        <v>15</v>
      </c>
      <c r="B18" s="83" t="s">
        <v>56</v>
      </c>
      <c r="C18" s="82" t="s">
        <v>57</v>
      </c>
      <c r="D18" s="67" t="s">
        <v>58</v>
      </c>
      <c r="E18" s="66"/>
      <c r="F18" s="65">
        <v>2.48</v>
      </c>
      <c r="G18" s="64">
        <v>2.48</v>
      </c>
      <c r="H18" s="63">
        <v>2.48</v>
      </c>
    </row>
    <row r="19" spans="1:8" x14ac:dyDescent="0.2">
      <c r="A19" s="18"/>
      <c r="B19" s="80"/>
      <c r="C19" s="79" t="s">
        <v>192</v>
      </c>
      <c r="D19" s="78"/>
      <c r="E19" s="77"/>
      <c r="F19" s="76">
        <v>2.48</v>
      </c>
      <c r="G19" s="75">
        <v>2.48</v>
      </c>
      <c r="H19" s="74">
        <v>2.48</v>
      </c>
    </row>
    <row r="20" spans="1:8" x14ac:dyDescent="0.2">
      <c r="A20" s="18"/>
      <c r="B20" s="73" t="s">
        <v>193</v>
      </c>
      <c r="C20" s="72"/>
      <c r="D20" s="72"/>
      <c r="E20" s="71"/>
      <c r="F20" s="70">
        <v>2.48</v>
      </c>
      <c r="G20" s="69">
        <v>2.48</v>
      </c>
      <c r="H20" s="68">
        <v>2.48</v>
      </c>
    </row>
    <row r="21" spans="1:8" x14ac:dyDescent="0.2">
      <c r="A21" s="18"/>
      <c r="B21" s="83" t="s">
        <v>14</v>
      </c>
      <c r="C21" s="82" t="s">
        <v>11</v>
      </c>
      <c r="D21" s="67" t="s">
        <v>12</v>
      </c>
      <c r="E21" s="66"/>
      <c r="F21" s="65">
        <v>28.11</v>
      </c>
      <c r="G21" s="64">
        <v>28.11</v>
      </c>
      <c r="H21" s="63">
        <v>28.11</v>
      </c>
    </row>
    <row r="22" spans="1:8" x14ac:dyDescent="0.2">
      <c r="A22" s="18"/>
      <c r="B22" s="80"/>
      <c r="C22" s="79" t="s">
        <v>18</v>
      </c>
      <c r="D22" s="78"/>
      <c r="E22" s="77"/>
      <c r="F22" s="76">
        <v>28.11</v>
      </c>
      <c r="G22" s="75">
        <v>28.11</v>
      </c>
      <c r="H22" s="74">
        <v>28.11</v>
      </c>
    </row>
    <row r="23" spans="1:8" x14ac:dyDescent="0.2">
      <c r="A23" s="18"/>
      <c r="B23" s="73" t="s">
        <v>20</v>
      </c>
      <c r="C23" s="72"/>
      <c r="D23" s="72"/>
      <c r="E23" s="71"/>
      <c r="F23" s="70">
        <v>28.11</v>
      </c>
      <c r="G23" s="69">
        <v>28.11</v>
      </c>
      <c r="H23" s="68">
        <v>28.11</v>
      </c>
    </row>
    <row r="24" spans="1:8" x14ac:dyDescent="0.2">
      <c r="A24" s="135" t="s">
        <v>22</v>
      </c>
      <c r="B24" s="136"/>
      <c r="C24" s="136"/>
      <c r="D24" s="136"/>
      <c r="E24" s="138"/>
      <c r="F24" s="139">
        <v>30.59</v>
      </c>
      <c r="G24" s="140">
        <v>30.59</v>
      </c>
      <c r="H24" s="152">
        <v>30.59</v>
      </c>
    </row>
    <row r="25" spans="1:8" x14ac:dyDescent="0.2">
      <c r="A25" s="67"/>
      <c r="B25" s="67"/>
      <c r="C25" s="67"/>
      <c r="D25" s="67"/>
      <c r="E25" s="66"/>
      <c r="F25" s="65"/>
      <c r="G25" s="64"/>
      <c r="H25" s="63"/>
    </row>
    <row r="26" spans="1:8" ht="25.5" x14ac:dyDescent="0.2">
      <c r="A26" s="157" t="s">
        <v>66</v>
      </c>
      <c r="B26" s="83" t="s">
        <v>67</v>
      </c>
      <c r="C26" s="82" t="s">
        <v>68</v>
      </c>
      <c r="D26" s="67" t="s">
        <v>70</v>
      </c>
      <c r="E26" s="66">
        <v>-114.1</v>
      </c>
      <c r="F26" s="65">
        <v>7.92</v>
      </c>
      <c r="G26" s="64">
        <v>-106.17999999999999</v>
      </c>
      <c r="H26" s="63">
        <v>-106.17999999999999</v>
      </c>
    </row>
    <row r="27" spans="1:8" x14ac:dyDescent="0.2">
      <c r="A27" s="18"/>
      <c r="B27" s="80"/>
      <c r="C27" s="81"/>
      <c r="D27" s="6" t="s">
        <v>71</v>
      </c>
      <c r="E27" s="52">
        <v>-1.21</v>
      </c>
      <c r="F27" s="53">
        <v>0.01</v>
      </c>
      <c r="G27" s="11">
        <v>-1.2</v>
      </c>
      <c r="H27" s="51">
        <v>-1.2</v>
      </c>
    </row>
    <row r="28" spans="1:8" x14ac:dyDescent="0.2">
      <c r="A28" s="18"/>
      <c r="B28" s="80"/>
      <c r="C28" s="81"/>
      <c r="D28" s="6" t="s">
        <v>89</v>
      </c>
      <c r="E28" s="52">
        <v>-2.75</v>
      </c>
      <c r="F28" s="53">
        <v>0.46</v>
      </c>
      <c r="G28" s="11">
        <v>-2.29</v>
      </c>
      <c r="H28" s="51">
        <v>-2.29</v>
      </c>
    </row>
    <row r="29" spans="1:8" x14ac:dyDescent="0.2">
      <c r="A29" s="18"/>
      <c r="B29" s="80"/>
      <c r="C29" s="81"/>
      <c r="D29" s="6" t="s">
        <v>72</v>
      </c>
      <c r="E29" s="52">
        <v>-819.09</v>
      </c>
      <c r="F29" s="53"/>
      <c r="G29" s="11">
        <v>-819.09</v>
      </c>
      <c r="H29" s="51">
        <v>-819.09</v>
      </c>
    </row>
    <row r="30" spans="1:8" x14ac:dyDescent="0.2">
      <c r="A30" s="18"/>
      <c r="B30" s="80"/>
      <c r="C30" s="79" t="s">
        <v>194</v>
      </c>
      <c r="D30" s="78"/>
      <c r="E30" s="77">
        <v>-937.15</v>
      </c>
      <c r="F30" s="76">
        <v>8.39</v>
      </c>
      <c r="G30" s="75">
        <v>-928.76</v>
      </c>
      <c r="H30" s="74">
        <v>-928.76</v>
      </c>
    </row>
    <row r="31" spans="1:8" x14ac:dyDescent="0.2">
      <c r="A31" s="18"/>
      <c r="B31" s="73" t="s">
        <v>195</v>
      </c>
      <c r="C31" s="72"/>
      <c r="D31" s="72"/>
      <c r="E31" s="71">
        <v>-937.15</v>
      </c>
      <c r="F31" s="70">
        <v>8.39</v>
      </c>
      <c r="G31" s="69">
        <v>-928.76</v>
      </c>
      <c r="H31" s="68">
        <v>-928.76</v>
      </c>
    </row>
    <row r="32" spans="1:8" x14ac:dyDescent="0.2">
      <c r="A32" s="135" t="s">
        <v>196</v>
      </c>
      <c r="B32" s="136"/>
      <c r="C32" s="136"/>
      <c r="D32" s="136"/>
      <c r="E32" s="138">
        <v>-937.15</v>
      </c>
      <c r="F32" s="139">
        <v>8.39</v>
      </c>
      <c r="G32" s="140">
        <v>-928.76</v>
      </c>
      <c r="H32" s="152">
        <v>-928.76</v>
      </c>
    </row>
    <row r="33" spans="1:19" ht="13.5" thickBot="1" x14ac:dyDescent="0.25">
      <c r="A33" s="67"/>
      <c r="B33" s="67"/>
      <c r="C33" s="67"/>
      <c r="D33" s="67"/>
      <c r="E33" s="66"/>
      <c r="F33" s="65"/>
      <c r="G33" s="64"/>
      <c r="H33" s="63"/>
    </row>
    <row r="34" spans="1:19" ht="13.5" thickBot="1" x14ac:dyDescent="0.25">
      <c r="A34" s="142" t="s">
        <v>17</v>
      </c>
      <c r="B34" s="143"/>
      <c r="C34" s="143"/>
      <c r="D34" s="143"/>
      <c r="E34" s="144">
        <v>-561.15000000000009</v>
      </c>
      <c r="F34" s="145">
        <v>38.979999999999997</v>
      </c>
      <c r="G34" s="146">
        <v>-522.17000000000007</v>
      </c>
      <c r="H34" s="153">
        <v>-522.17000000000007</v>
      </c>
    </row>
    <row r="38" spans="1:19" ht="13.5" thickBot="1" x14ac:dyDescent="0.25"/>
    <row r="39" spans="1:19" x14ac:dyDescent="0.2">
      <c r="G39" s="47" t="s">
        <v>26</v>
      </c>
      <c r="H39" s="48">
        <v>0</v>
      </c>
      <c r="I39" s="6"/>
    </row>
    <row r="40" spans="1:19" x14ac:dyDescent="0.2">
      <c r="G40" s="45" t="s">
        <v>27</v>
      </c>
      <c r="H40" s="46">
        <v>3248.7</v>
      </c>
      <c r="I40" s="6"/>
      <c r="R40" s="6"/>
      <c r="S40" s="6"/>
    </row>
    <row r="41" spans="1:19" x14ac:dyDescent="0.2">
      <c r="G41" s="45" t="s">
        <v>28</v>
      </c>
      <c r="H41" s="46">
        <v>0</v>
      </c>
      <c r="I41" s="6"/>
      <c r="R41" s="6"/>
      <c r="S41" s="6"/>
    </row>
    <row r="42" spans="1:19" ht="13.5" thickBot="1" x14ac:dyDescent="0.25">
      <c r="G42" s="45" t="s">
        <v>29</v>
      </c>
      <c r="H42" s="46">
        <v>-3770.87</v>
      </c>
      <c r="I42" s="6"/>
      <c r="R42" s="6"/>
      <c r="S42" s="6"/>
    </row>
    <row r="43" spans="1:19" ht="13.5" thickBot="1" x14ac:dyDescent="0.25">
      <c r="G43" s="49" t="s">
        <v>30</v>
      </c>
      <c r="H43" s="50">
        <v>-522.16999999999996</v>
      </c>
      <c r="I43" s="6"/>
      <c r="R43" s="6"/>
      <c r="S43" s="6"/>
    </row>
  </sheetData>
  <pageMargins left="0.7" right="0.7" top="0.75" bottom="0.75" header="0.3" footer="0.3"/>
  <pageSetup scale="7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"/>
  <sheetViews>
    <sheetView zoomScaleNormal="100" workbookViewId="0"/>
  </sheetViews>
  <sheetFormatPr defaultRowHeight="12.75" x14ac:dyDescent="0.2"/>
  <cols>
    <col min="1" max="1" width="45.28515625" bestFit="1" customWidth="1"/>
    <col min="2" max="2" width="11.42578125" bestFit="1" customWidth="1"/>
    <col min="3" max="3" width="11.28515625" bestFit="1" customWidth="1"/>
    <col min="4" max="4" width="22.8554687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277</v>
      </c>
      <c r="B2" s="5">
        <v>679800.89000000013</v>
      </c>
      <c r="C2" s="5" t="s">
        <v>282</v>
      </c>
      <c r="D2" s="5" t="s">
        <v>281</v>
      </c>
      <c r="E2" s="5"/>
      <c r="F2" s="5"/>
    </row>
    <row r="3" spans="1:6" x14ac:dyDescent="0.2">
      <c r="B3" s="5"/>
      <c r="C3" s="5"/>
      <c r="D3" s="5"/>
      <c r="E3" s="5"/>
      <c r="F3" s="5"/>
    </row>
    <row r="6" spans="1:6" x14ac:dyDescent="0.2">
      <c r="A6" t="s">
        <v>283</v>
      </c>
    </row>
  </sheetData>
  <hyperlinks>
    <hyperlink ref="A2" location="'900295954'!A1" display="900295954- FIP-I: Calcite -Jasper:new 220kV Interco"/>
  </hyperlinks>
  <pageMargins left="0.7" right="0.7" top="1" bottom="0.75" header="0.3" footer="0.3"/>
  <pageSetup orientation="landscape" r:id="rId1"/>
  <headerFooter>
    <oddHeader>&amp;R&amp;8TO2019 Draft Annual Update
Attachment 4
WP-Schedule 10-Recorded CWIP Expenditures 2017
Page &amp;P of &amp;N</oddHeader>
  </headerFooter>
  <customProperties>
    <customPr name="_pios_id" r:id="rId2"/>
  </customProperties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6.85546875" style="128" customWidth="1"/>
    <col min="2" max="2" width="40.7109375" style="128" customWidth="1"/>
    <col min="3" max="3" width="25.7109375" customWidth="1"/>
    <col min="4" max="4" width="37.28515625" customWidth="1"/>
    <col min="5" max="6" width="8.5703125" bestFit="1" customWidth="1"/>
    <col min="7" max="7" width="9.5703125" bestFit="1" customWidth="1"/>
    <col min="8" max="9" width="8.5703125" bestFit="1" customWidth="1"/>
    <col min="10" max="10" width="9.5703125" bestFit="1" customWidth="1"/>
    <col min="11" max="14" width="8.5703125" bestFit="1" customWidth="1"/>
    <col min="15" max="15" width="7.42578125" bestFit="1" customWidth="1"/>
    <col min="16" max="16" width="8.5703125" bestFit="1" customWidth="1"/>
    <col min="17" max="17" width="10.85546875" bestFit="1" customWidth="1"/>
    <col min="18" max="18" width="12.42578125" bestFit="1" customWidth="1"/>
  </cols>
  <sheetData>
    <row r="1" spans="1:19" x14ac:dyDescent="0.2">
      <c r="A1" s="162" t="s">
        <v>280</v>
      </c>
      <c r="B1" s="162" t="s">
        <v>279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s="132" t="s">
        <v>278</v>
      </c>
      <c r="B2" s="132" t="s">
        <v>277</v>
      </c>
    </row>
    <row r="4" spans="1:19" x14ac:dyDescent="0.2">
      <c r="S4" s="62"/>
    </row>
    <row r="5" spans="1:19" x14ac:dyDescent="0.2">
      <c r="A5" s="163" t="s">
        <v>31</v>
      </c>
      <c r="B5" s="163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63"/>
      <c r="B6" s="163"/>
      <c r="C6" s="134"/>
      <c r="D6" s="134"/>
      <c r="E6" s="159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77" t="s">
        <v>2</v>
      </c>
      <c r="B7" s="164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ht="25.5" x14ac:dyDescent="0.2">
      <c r="A8" s="158" t="s">
        <v>9</v>
      </c>
      <c r="B8" s="165" t="s">
        <v>34</v>
      </c>
      <c r="C8" s="2" t="s">
        <v>35</v>
      </c>
      <c r="D8" s="4" t="s">
        <v>34</v>
      </c>
      <c r="E8" s="35">
        <v>-4.38</v>
      </c>
      <c r="F8" s="36">
        <v>0.27</v>
      </c>
      <c r="G8" s="36">
        <v>36.369999999999997</v>
      </c>
      <c r="H8" s="36">
        <v>-0.01</v>
      </c>
      <c r="I8" s="36">
        <v>0.06</v>
      </c>
      <c r="J8" s="36">
        <v>-4.42</v>
      </c>
      <c r="K8" s="36">
        <v>-3.57</v>
      </c>
      <c r="L8" s="36">
        <v>7.0000000000000007E-2</v>
      </c>
      <c r="M8" s="36">
        <v>0.79</v>
      </c>
      <c r="N8" s="36"/>
      <c r="O8" s="36">
        <v>0.03</v>
      </c>
      <c r="P8" s="36"/>
      <c r="Q8" s="9">
        <v>25.21</v>
      </c>
      <c r="R8" s="29">
        <v>25.21</v>
      </c>
      <c r="S8" s="62"/>
    </row>
    <row r="9" spans="1:19" x14ac:dyDescent="0.2">
      <c r="A9" s="160"/>
      <c r="B9" s="168"/>
      <c r="C9" s="7" t="s">
        <v>145</v>
      </c>
      <c r="D9" s="8"/>
      <c r="E9" s="37">
        <v>-4.38</v>
      </c>
      <c r="F9" s="38">
        <v>0.27</v>
      </c>
      <c r="G9" s="38">
        <v>36.369999999999997</v>
      </c>
      <c r="H9" s="38">
        <v>-0.01</v>
      </c>
      <c r="I9" s="38">
        <v>0.06</v>
      </c>
      <c r="J9" s="38">
        <v>-4.42</v>
      </c>
      <c r="K9" s="38">
        <v>-3.57</v>
      </c>
      <c r="L9" s="38">
        <v>7.0000000000000007E-2</v>
      </c>
      <c r="M9" s="38">
        <v>0.79</v>
      </c>
      <c r="N9" s="38"/>
      <c r="O9" s="38">
        <v>0.03</v>
      </c>
      <c r="P9" s="38"/>
      <c r="Q9" s="10">
        <v>25.21</v>
      </c>
      <c r="R9" s="30">
        <v>25.21</v>
      </c>
      <c r="S9" s="62"/>
    </row>
    <row r="10" spans="1:19" x14ac:dyDescent="0.2">
      <c r="A10" s="160"/>
      <c r="B10" s="171" t="s">
        <v>146</v>
      </c>
      <c r="C10" s="23"/>
      <c r="D10" s="23"/>
      <c r="E10" s="39">
        <v>-4.38</v>
      </c>
      <c r="F10" s="40">
        <v>0.27</v>
      </c>
      <c r="G10" s="40">
        <v>36.369999999999997</v>
      </c>
      <c r="H10" s="40">
        <v>-0.01</v>
      </c>
      <c r="I10" s="40">
        <v>0.06</v>
      </c>
      <c r="J10" s="40">
        <v>-4.42</v>
      </c>
      <c r="K10" s="40">
        <v>-3.57</v>
      </c>
      <c r="L10" s="40">
        <v>7.0000000000000007E-2</v>
      </c>
      <c r="M10" s="40">
        <v>0.79</v>
      </c>
      <c r="N10" s="40"/>
      <c r="O10" s="40">
        <v>0.03</v>
      </c>
      <c r="P10" s="40"/>
      <c r="Q10" s="24">
        <v>25.21</v>
      </c>
      <c r="R10" s="31">
        <v>25.21</v>
      </c>
    </row>
    <row r="11" spans="1:19" x14ac:dyDescent="0.2">
      <c r="A11" s="160"/>
      <c r="B11" s="165" t="s">
        <v>80</v>
      </c>
      <c r="C11" s="2" t="s">
        <v>37</v>
      </c>
      <c r="D11" s="4" t="s">
        <v>38</v>
      </c>
      <c r="E11" s="35"/>
      <c r="F11" s="36"/>
      <c r="G11" s="36"/>
      <c r="H11" s="36"/>
      <c r="I11" s="36"/>
      <c r="J11" s="36"/>
      <c r="K11" s="36">
        <v>0.24</v>
      </c>
      <c r="L11" s="36"/>
      <c r="M11" s="36"/>
      <c r="N11" s="36"/>
      <c r="O11" s="36"/>
      <c r="P11" s="36"/>
      <c r="Q11" s="9">
        <v>0.24</v>
      </c>
      <c r="R11" s="29">
        <v>0.24</v>
      </c>
    </row>
    <row r="12" spans="1:19" x14ac:dyDescent="0.2">
      <c r="A12" s="160"/>
      <c r="B12" s="168"/>
      <c r="C12" s="7" t="s">
        <v>147</v>
      </c>
      <c r="D12" s="8"/>
      <c r="E12" s="37"/>
      <c r="F12" s="38"/>
      <c r="G12" s="38"/>
      <c r="H12" s="38"/>
      <c r="I12" s="38"/>
      <c r="J12" s="38"/>
      <c r="K12" s="38">
        <v>0.24</v>
      </c>
      <c r="L12" s="38"/>
      <c r="M12" s="38"/>
      <c r="N12" s="38"/>
      <c r="O12" s="38"/>
      <c r="P12" s="38"/>
      <c r="Q12" s="10">
        <v>0.24</v>
      </c>
      <c r="R12" s="30">
        <v>0.24</v>
      </c>
    </row>
    <row r="13" spans="1:19" ht="25.5" x14ac:dyDescent="0.2">
      <c r="A13" s="160"/>
      <c r="B13" s="171" t="s">
        <v>148</v>
      </c>
      <c r="C13" s="23"/>
      <c r="D13" s="23"/>
      <c r="E13" s="39"/>
      <c r="F13" s="40"/>
      <c r="G13" s="40"/>
      <c r="H13" s="40"/>
      <c r="I13" s="40"/>
      <c r="J13" s="40"/>
      <c r="K13" s="40">
        <v>0.24</v>
      </c>
      <c r="L13" s="40"/>
      <c r="M13" s="40"/>
      <c r="N13" s="40"/>
      <c r="O13" s="40"/>
      <c r="P13" s="40"/>
      <c r="Q13" s="24">
        <v>0.24</v>
      </c>
      <c r="R13" s="31">
        <v>0.24</v>
      </c>
    </row>
    <row r="14" spans="1:19" x14ac:dyDescent="0.2">
      <c r="A14" s="160"/>
      <c r="B14" s="165" t="s">
        <v>39</v>
      </c>
      <c r="C14" s="2" t="s">
        <v>11</v>
      </c>
      <c r="D14" s="4" t="s">
        <v>12</v>
      </c>
      <c r="E14" s="35">
        <v>4842.2</v>
      </c>
      <c r="F14" s="36">
        <v>3933.47</v>
      </c>
      <c r="G14" s="36">
        <v>1213.49</v>
      </c>
      <c r="H14" s="36">
        <v>101.74000000000001</v>
      </c>
      <c r="I14" s="36">
        <v>56.68</v>
      </c>
      <c r="J14" s="36">
        <v>2106.89</v>
      </c>
      <c r="K14" s="36">
        <v>539.23</v>
      </c>
      <c r="L14" s="36">
        <v>526.81000000000006</v>
      </c>
      <c r="M14" s="36">
        <v>1940.52</v>
      </c>
      <c r="N14" s="36">
        <v>2036.9100000000003</v>
      </c>
      <c r="O14" s="36"/>
      <c r="P14" s="36">
        <v>-1016.6500000000001</v>
      </c>
      <c r="Q14" s="9">
        <v>16281.289999999999</v>
      </c>
      <c r="R14" s="29">
        <v>16281.289999999999</v>
      </c>
    </row>
    <row r="15" spans="1:19" x14ac:dyDescent="0.2">
      <c r="A15" s="160"/>
      <c r="B15" s="168"/>
      <c r="C15" s="7" t="s">
        <v>18</v>
      </c>
      <c r="D15" s="8"/>
      <c r="E15" s="37">
        <v>4842.2</v>
      </c>
      <c r="F15" s="38">
        <v>3933.47</v>
      </c>
      <c r="G15" s="38">
        <v>1213.49</v>
      </c>
      <c r="H15" s="38">
        <v>101.74000000000001</v>
      </c>
      <c r="I15" s="38">
        <v>56.68</v>
      </c>
      <c r="J15" s="38">
        <v>2106.89</v>
      </c>
      <c r="K15" s="38">
        <v>539.23</v>
      </c>
      <c r="L15" s="38">
        <v>526.81000000000006</v>
      </c>
      <c r="M15" s="38">
        <v>1940.52</v>
      </c>
      <c r="N15" s="38">
        <v>2036.9100000000003</v>
      </c>
      <c r="O15" s="38"/>
      <c r="P15" s="38">
        <v>-1016.6500000000001</v>
      </c>
      <c r="Q15" s="10">
        <v>16281.289999999999</v>
      </c>
      <c r="R15" s="30">
        <v>16281.289999999999</v>
      </c>
    </row>
    <row r="16" spans="1:19" x14ac:dyDescent="0.2">
      <c r="A16" s="160"/>
      <c r="B16" s="171" t="s">
        <v>150</v>
      </c>
      <c r="C16" s="23"/>
      <c r="D16" s="23"/>
      <c r="E16" s="39">
        <v>4842.2</v>
      </c>
      <c r="F16" s="40">
        <v>3933.47</v>
      </c>
      <c r="G16" s="40">
        <v>1213.49</v>
      </c>
      <c r="H16" s="40">
        <v>101.74000000000001</v>
      </c>
      <c r="I16" s="40">
        <v>56.68</v>
      </c>
      <c r="J16" s="40">
        <v>2106.89</v>
      </c>
      <c r="K16" s="40">
        <v>539.23</v>
      </c>
      <c r="L16" s="40">
        <v>526.81000000000006</v>
      </c>
      <c r="M16" s="40">
        <v>1940.52</v>
      </c>
      <c r="N16" s="40">
        <v>2036.9100000000003</v>
      </c>
      <c r="O16" s="40"/>
      <c r="P16" s="40">
        <v>-1016.6500000000001</v>
      </c>
      <c r="Q16" s="24">
        <v>16281.289999999999</v>
      </c>
      <c r="R16" s="31">
        <v>16281.289999999999</v>
      </c>
    </row>
    <row r="17" spans="1:18" x14ac:dyDescent="0.2">
      <c r="A17" s="160"/>
      <c r="B17" s="165" t="s">
        <v>41</v>
      </c>
      <c r="C17" s="2" t="s">
        <v>37</v>
      </c>
      <c r="D17" s="4" t="s">
        <v>38</v>
      </c>
      <c r="E17" s="35">
        <v>4250</v>
      </c>
      <c r="F17" s="36">
        <v>7924.5</v>
      </c>
      <c r="G17" s="36">
        <v>48709.020000000004</v>
      </c>
      <c r="H17" s="36">
        <v>15979.75</v>
      </c>
      <c r="I17" s="36"/>
      <c r="J17" s="36"/>
      <c r="K17" s="36"/>
      <c r="L17" s="36"/>
      <c r="M17" s="36"/>
      <c r="N17" s="36"/>
      <c r="O17" s="36"/>
      <c r="P17" s="36"/>
      <c r="Q17" s="9">
        <v>76863.27</v>
      </c>
      <c r="R17" s="29">
        <v>76863.27</v>
      </c>
    </row>
    <row r="18" spans="1:18" x14ac:dyDescent="0.2">
      <c r="A18" s="160"/>
      <c r="B18" s="168"/>
      <c r="C18" s="7" t="s">
        <v>147</v>
      </c>
      <c r="D18" s="8"/>
      <c r="E18" s="37">
        <v>4250</v>
      </c>
      <c r="F18" s="38">
        <v>7924.5</v>
      </c>
      <c r="G18" s="38">
        <v>48709.020000000004</v>
      </c>
      <c r="H18" s="38">
        <v>15979.75</v>
      </c>
      <c r="I18" s="38"/>
      <c r="J18" s="38"/>
      <c r="K18" s="38"/>
      <c r="L18" s="38"/>
      <c r="M18" s="38"/>
      <c r="N18" s="38"/>
      <c r="O18" s="38"/>
      <c r="P18" s="38"/>
      <c r="Q18" s="10">
        <v>76863.27</v>
      </c>
      <c r="R18" s="30">
        <v>76863.27</v>
      </c>
    </row>
    <row r="19" spans="1:18" ht="25.5" x14ac:dyDescent="0.2">
      <c r="A19" s="160"/>
      <c r="B19" s="171" t="s">
        <v>151</v>
      </c>
      <c r="C19" s="23"/>
      <c r="D19" s="23"/>
      <c r="E19" s="39">
        <v>4250</v>
      </c>
      <c r="F19" s="40">
        <v>7924.5</v>
      </c>
      <c r="G19" s="40">
        <v>48709.020000000004</v>
      </c>
      <c r="H19" s="40">
        <v>15979.75</v>
      </c>
      <c r="I19" s="40"/>
      <c r="J19" s="40"/>
      <c r="K19" s="40"/>
      <c r="L19" s="40"/>
      <c r="M19" s="40"/>
      <c r="N19" s="40"/>
      <c r="O19" s="40"/>
      <c r="P19" s="40"/>
      <c r="Q19" s="24">
        <v>76863.27</v>
      </c>
      <c r="R19" s="31">
        <v>76863.27</v>
      </c>
    </row>
    <row r="20" spans="1:18" x14ac:dyDescent="0.2">
      <c r="A20" s="160"/>
      <c r="B20" s="165" t="s">
        <v>14</v>
      </c>
      <c r="C20" s="2" t="s">
        <v>11</v>
      </c>
      <c r="D20" s="4" t="s">
        <v>12</v>
      </c>
      <c r="E20" s="35">
        <v>1466.4499999999998</v>
      </c>
      <c r="F20" s="36">
        <v>379.08000000000004</v>
      </c>
      <c r="G20" s="36">
        <v>3448.08</v>
      </c>
      <c r="H20" s="36">
        <v>2335.08</v>
      </c>
      <c r="I20" s="36">
        <v>704.65</v>
      </c>
      <c r="J20" s="36">
        <v>2657.29</v>
      </c>
      <c r="K20" s="36">
        <v>1398.58</v>
      </c>
      <c r="L20" s="36">
        <v>1229.6199999999999</v>
      </c>
      <c r="M20" s="36">
        <v>271.74999999999989</v>
      </c>
      <c r="N20" s="36">
        <v>2693.34</v>
      </c>
      <c r="O20" s="36">
        <v>146.08999999999992</v>
      </c>
      <c r="P20" s="36">
        <v>194.14</v>
      </c>
      <c r="Q20" s="9">
        <v>16924.150000000001</v>
      </c>
      <c r="R20" s="29">
        <v>16924.150000000001</v>
      </c>
    </row>
    <row r="21" spans="1:18" x14ac:dyDescent="0.2">
      <c r="A21" s="160"/>
      <c r="B21" s="168"/>
      <c r="C21" s="7" t="s">
        <v>18</v>
      </c>
      <c r="D21" s="8"/>
      <c r="E21" s="37">
        <v>1466.4499999999998</v>
      </c>
      <c r="F21" s="38">
        <v>379.08000000000004</v>
      </c>
      <c r="G21" s="38">
        <v>3448.08</v>
      </c>
      <c r="H21" s="38">
        <v>2335.08</v>
      </c>
      <c r="I21" s="38">
        <v>704.65</v>
      </c>
      <c r="J21" s="38">
        <v>2657.29</v>
      </c>
      <c r="K21" s="38">
        <v>1398.58</v>
      </c>
      <c r="L21" s="38">
        <v>1229.6199999999999</v>
      </c>
      <c r="M21" s="38">
        <v>271.74999999999989</v>
      </c>
      <c r="N21" s="38">
        <v>2693.34</v>
      </c>
      <c r="O21" s="38">
        <v>146.08999999999992</v>
      </c>
      <c r="P21" s="38">
        <v>194.14</v>
      </c>
      <c r="Q21" s="10">
        <v>16924.150000000001</v>
      </c>
      <c r="R21" s="30">
        <v>16924.150000000001</v>
      </c>
    </row>
    <row r="22" spans="1:18" x14ac:dyDescent="0.2">
      <c r="A22" s="160"/>
      <c r="B22" s="171" t="s">
        <v>20</v>
      </c>
      <c r="C22" s="23"/>
      <c r="D22" s="23"/>
      <c r="E22" s="39">
        <v>1466.4499999999998</v>
      </c>
      <c r="F22" s="40">
        <v>379.08000000000004</v>
      </c>
      <c r="G22" s="40">
        <v>3448.08</v>
      </c>
      <c r="H22" s="40">
        <v>2335.08</v>
      </c>
      <c r="I22" s="40">
        <v>704.65</v>
      </c>
      <c r="J22" s="40">
        <v>2657.29</v>
      </c>
      <c r="K22" s="40">
        <v>1398.58</v>
      </c>
      <c r="L22" s="40">
        <v>1229.6199999999999</v>
      </c>
      <c r="M22" s="40">
        <v>271.74999999999989</v>
      </c>
      <c r="N22" s="40">
        <v>2693.34</v>
      </c>
      <c r="O22" s="40">
        <v>146.08999999999992</v>
      </c>
      <c r="P22" s="40">
        <v>194.14</v>
      </c>
      <c r="Q22" s="24">
        <v>16924.150000000001</v>
      </c>
      <c r="R22" s="31">
        <v>16924.150000000001</v>
      </c>
    </row>
    <row r="23" spans="1:18" x14ac:dyDescent="0.2">
      <c r="A23" s="160"/>
      <c r="B23" s="165" t="s">
        <v>77</v>
      </c>
      <c r="C23" s="2" t="s">
        <v>11</v>
      </c>
      <c r="D23" s="4" t="s">
        <v>12</v>
      </c>
      <c r="E23" s="35">
        <v>4305.7000000000007</v>
      </c>
      <c r="F23" s="36">
        <v>3164.45</v>
      </c>
      <c r="G23" s="36">
        <v>2643.62</v>
      </c>
      <c r="H23" s="36">
        <v>2881.51</v>
      </c>
      <c r="I23" s="36">
        <v>1639.13</v>
      </c>
      <c r="J23" s="36">
        <v>4403.79</v>
      </c>
      <c r="K23" s="36">
        <v>4325.17</v>
      </c>
      <c r="L23" s="36">
        <v>1230.8900000000001</v>
      </c>
      <c r="M23" s="36">
        <v>2314.2800000000002</v>
      </c>
      <c r="N23" s="36">
        <v>1397.23</v>
      </c>
      <c r="O23" s="36">
        <v>890.7600000000001</v>
      </c>
      <c r="P23" s="36">
        <v>1072.19</v>
      </c>
      <c r="Q23" s="9">
        <v>30268.719999999998</v>
      </c>
      <c r="R23" s="29">
        <v>30268.719999999998</v>
      </c>
    </row>
    <row r="24" spans="1:18" x14ac:dyDescent="0.2">
      <c r="A24" s="160"/>
      <c r="B24" s="168"/>
      <c r="C24" s="7" t="s">
        <v>18</v>
      </c>
      <c r="D24" s="8"/>
      <c r="E24" s="37">
        <v>4305.7000000000007</v>
      </c>
      <c r="F24" s="38">
        <v>3164.45</v>
      </c>
      <c r="G24" s="38">
        <v>2643.62</v>
      </c>
      <c r="H24" s="38">
        <v>2881.51</v>
      </c>
      <c r="I24" s="38">
        <v>1639.13</v>
      </c>
      <c r="J24" s="38">
        <v>4403.79</v>
      </c>
      <c r="K24" s="38">
        <v>4325.17</v>
      </c>
      <c r="L24" s="38">
        <v>1230.8900000000001</v>
      </c>
      <c r="M24" s="38">
        <v>2314.2800000000002</v>
      </c>
      <c r="N24" s="38">
        <v>1397.23</v>
      </c>
      <c r="O24" s="38">
        <v>890.7600000000001</v>
      </c>
      <c r="P24" s="38">
        <v>1072.19</v>
      </c>
      <c r="Q24" s="10">
        <v>30268.719999999998</v>
      </c>
      <c r="R24" s="30">
        <v>30268.719999999998</v>
      </c>
    </row>
    <row r="25" spans="1:18" x14ac:dyDescent="0.2">
      <c r="A25" s="160"/>
      <c r="B25" s="171" t="s">
        <v>153</v>
      </c>
      <c r="C25" s="23"/>
      <c r="D25" s="23"/>
      <c r="E25" s="39">
        <v>4305.7000000000007</v>
      </c>
      <c r="F25" s="40">
        <v>3164.45</v>
      </c>
      <c r="G25" s="40">
        <v>2643.62</v>
      </c>
      <c r="H25" s="40">
        <v>2881.51</v>
      </c>
      <c r="I25" s="40">
        <v>1639.13</v>
      </c>
      <c r="J25" s="40">
        <v>4403.79</v>
      </c>
      <c r="K25" s="40">
        <v>4325.17</v>
      </c>
      <c r="L25" s="40">
        <v>1230.8900000000001</v>
      </c>
      <c r="M25" s="40">
        <v>2314.2800000000002</v>
      </c>
      <c r="N25" s="40">
        <v>1397.23</v>
      </c>
      <c r="O25" s="40">
        <v>890.7600000000001</v>
      </c>
      <c r="P25" s="40">
        <v>1072.19</v>
      </c>
      <c r="Q25" s="24">
        <v>30268.719999999998</v>
      </c>
      <c r="R25" s="31">
        <v>30268.719999999998</v>
      </c>
    </row>
    <row r="26" spans="1:18" x14ac:dyDescent="0.2">
      <c r="A26" s="160"/>
      <c r="B26" s="165" t="s">
        <v>42</v>
      </c>
      <c r="C26" s="2" t="s">
        <v>42</v>
      </c>
      <c r="D26" s="4" t="s">
        <v>42</v>
      </c>
      <c r="E26" s="35">
        <v>-2939.93</v>
      </c>
      <c r="F26" s="36">
        <v>-1779</v>
      </c>
      <c r="G26" s="36">
        <v>805</v>
      </c>
      <c r="H26" s="36">
        <v>-294</v>
      </c>
      <c r="I26" s="36">
        <v>-2908</v>
      </c>
      <c r="J26" s="36">
        <v>2171</v>
      </c>
      <c r="K26" s="36">
        <v>750.51</v>
      </c>
      <c r="L26" s="36">
        <v>-988</v>
      </c>
      <c r="M26" s="36">
        <v>880</v>
      </c>
      <c r="N26" s="36">
        <v>-1096</v>
      </c>
      <c r="O26" s="36">
        <v>408</v>
      </c>
      <c r="P26" s="36">
        <v>-1204</v>
      </c>
      <c r="Q26" s="9">
        <v>-6194.42</v>
      </c>
      <c r="R26" s="29">
        <v>-6194.42</v>
      </c>
    </row>
    <row r="27" spans="1:18" x14ac:dyDescent="0.2">
      <c r="A27" s="160"/>
      <c r="B27" s="168"/>
      <c r="C27" s="7" t="s">
        <v>154</v>
      </c>
      <c r="D27" s="8"/>
      <c r="E27" s="37">
        <v>-2939.93</v>
      </c>
      <c r="F27" s="38">
        <v>-1779</v>
      </c>
      <c r="G27" s="38">
        <v>805</v>
      </c>
      <c r="H27" s="38">
        <v>-294</v>
      </c>
      <c r="I27" s="38">
        <v>-2908</v>
      </c>
      <c r="J27" s="38">
        <v>2171</v>
      </c>
      <c r="K27" s="38">
        <v>750.51</v>
      </c>
      <c r="L27" s="38">
        <v>-988</v>
      </c>
      <c r="M27" s="38">
        <v>880</v>
      </c>
      <c r="N27" s="38">
        <v>-1096</v>
      </c>
      <c r="O27" s="38">
        <v>408</v>
      </c>
      <c r="P27" s="38">
        <v>-1204</v>
      </c>
      <c r="Q27" s="10">
        <v>-6194.42</v>
      </c>
      <c r="R27" s="30">
        <v>-6194.42</v>
      </c>
    </row>
    <row r="28" spans="1:18" x14ac:dyDescent="0.2">
      <c r="A28" s="160"/>
      <c r="B28" s="171" t="s">
        <v>154</v>
      </c>
      <c r="C28" s="23"/>
      <c r="D28" s="23"/>
      <c r="E28" s="39">
        <v>-2939.93</v>
      </c>
      <c r="F28" s="40">
        <v>-1779</v>
      </c>
      <c r="G28" s="40">
        <v>805</v>
      </c>
      <c r="H28" s="40">
        <v>-294</v>
      </c>
      <c r="I28" s="40">
        <v>-2908</v>
      </c>
      <c r="J28" s="40">
        <v>2171</v>
      </c>
      <c r="K28" s="40">
        <v>750.51</v>
      </c>
      <c r="L28" s="40">
        <v>-988</v>
      </c>
      <c r="M28" s="40">
        <v>880</v>
      </c>
      <c r="N28" s="40">
        <v>-1096</v>
      </c>
      <c r="O28" s="40">
        <v>408</v>
      </c>
      <c r="P28" s="40">
        <v>-1204</v>
      </c>
      <c r="Q28" s="24">
        <v>-6194.42</v>
      </c>
      <c r="R28" s="31">
        <v>-6194.42</v>
      </c>
    </row>
    <row r="29" spans="1:18" x14ac:dyDescent="0.2">
      <c r="A29" s="160"/>
      <c r="B29" s="165" t="s">
        <v>87</v>
      </c>
      <c r="C29" s="2" t="s">
        <v>11</v>
      </c>
      <c r="D29" s="4" t="s">
        <v>12</v>
      </c>
      <c r="E29" s="35">
        <v>1901.1200000000001</v>
      </c>
      <c r="F29" s="36">
        <v>1175.73</v>
      </c>
      <c r="G29" s="36">
        <v>-1068.0700000000002</v>
      </c>
      <c r="H29" s="36"/>
      <c r="I29" s="36"/>
      <c r="J29" s="36">
        <v>275.14999999999998</v>
      </c>
      <c r="K29" s="36"/>
      <c r="L29" s="36"/>
      <c r="M29" s="36"/>
      <c r="N29" s="36"/>
      <c r="O29" s="36"/>
      <c r="P29" s="36"/>
      <c r="Q29" s="9">
        <v>2283.9300000000003</v>
      </c>
      <c r="R29" s="29">
        <v>2283.9300000000003</v>
      </c>
    </row>
    <row r="30" spans="1:18" x14ac:dyDescent="0.2">
      <c r="A30" s="160"/>
      <c r="B30" s="168"/>
      <c r="C30" s="7" t="s">
        <v>18</v>
      </c>
      <c r="D30" s="8"/>
      <c r="E30" s="37">
        <v>1901.1200000000001</v>
      </c>
      <c r="F30" s="38">
        <v>1175.73</v>
      </c>
      <c r="G30" s="38">
        <v>-1068.0700000000002</v>
      </c>
      <c r="H30" s="38"/>
      <c r="I30" s="38"/>
      <c r="J30" s="38">
        <v>275.14999999999998</v>
      </c>
      <c r="K30" s="38"/>
      <c r="L30" s="38"/>
      <c r="M30" s="38"/>
      <c r="N30" s="38"/>
      <c r="O30" s="38"/>
      <c r="P30" s="38"/>
      <c r="Q30" s="10">
        <v>2283.9300000000003</v>
      </c>
      <c r="R30" s="30">
        <v>2283.9300000000003</v>
      </c>
    </row>
    <row r="31" spans="1:18" x14ac:dyDescent="0.2">
      <c r="A31" s="160"/>
      <c r="B31" s="171" t="s">
        <v>158</v>
      </c>
      <c r="C31" s="23"/>
      <c r="D31" s="23"/>
      <c r="E31" s="39">
        <v>1901.1200000000001</v>
      </c>
      <c r="F31" s="40">
        <v>1175.73</v>
      </c>
      <c r="G31" s="40">
        <v>-1068.0700000000002</v>
      </c>
      <c r="H31" s="40"/>
      <c r="I31" s="40"/>
      <c r="J31" s="40">
        <v>275.14999999999998</v>
      </c>
      <c r="K31" s="40"/>
      <c r="L31" s="40"/>
      <c r="M31" s="40"/>
      <c r="N31" s="40"/>
      <c r="O31" s="40"/>
      <c r="P31" s="40"/>
      <c r="Q31" s="24">
        <v>2283.9300000000003</v>
      </c>
      <c r="R31" s="31">
        <v>2283.9300000000003</v>
      </c>
    </row>
    <row r="32" spans="1:18" ht="25.5" x14ac:dyDescent="0.2">
      <c r="A32" s="178" t="s">
        <v>21</v>
      </c>
      <c r="B32" s="173"/>
      <c r="C32" s="136"/>
      <c r="D32" s="136"/>
      <c r="E32" s="138">
        <v>13821.160000000002</v>
      </c>
      <c r="F32" s="139">
        <v>14798.5</v>
      </c>
      <c r="G32" s="139">
        <v>55787.510000000009</v>
      </c>
      <c r="H32" s="139">
        <v>21004.07</v>
      </c>
      <c r="I32" s="139">
        <v>-507.48</v>
      </c>
      <c r="J32" s="139">
        <v>11609.699999999999</v>
      </c>
      <c r="K32" s="139">
        <v>7010.16</v>
      </c>
      <c r="L32" s="139">
        <v>1999.3900000000003</v>
      </c>
      <c r="M32" s="139">
        <v>5407.34</v>
      </c>
      <c r="N32" s="139">
        <v>5031.4799999999996</v>
      </c>
      <c r="O32" s="139">
        <v>1444.88</v>
      </c>
      <c r="P32" s="139">
        <v>-954.32</v>
      </c>
      <c r="Q32" s="140">
        <v>136452.38999999998</v>
      </c>
      <c r="R32" s="152">
        <v>136452.38999999998</v>
      </c>
    </row>
    <row r="33" spans="1:18" x14ac:dyDescent="0.2">
      <c r="A33" s="167"/>
      <c r="B33" s="167"/>
      <c r="C33" s="4"/>
      <c r="D33" s="4"/>
      <c r="E33" s="35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9"/>
      <c r="R33" s="29"/>
    </row>
    <row r="34" spans="1:18" x14ac:dyDescent="0.2">
      <c r="A34" s="158" t="s">
        <v>54</v>
      </c>
      <c r="B34" s="165" t="s">
        <v>78</v>
      </c>
      <c r="C34" s="2" t="s">
        <v>37</v>
      </c>
      <c r="D34" s="4" t="s">
        <v>38</v>
      </c>
      <c r="E34" s="35"/>
      <c r="F34" s="36">
        <v>4128</v>
      </c>
      <c r="G34" s="36">
        <v>20523</v>
      </c>
      <c r="H34" s="36">
        <v>8857.7000000000007</v>
      </c>
      <c r="I34" s="36">
        <v>6942.65</v>
      </c>
      <c r="J34" s="36">
        <v>1684.35</v>
      </c>
      <c r="K34" s="36">
        <v>817.9</v>
      </c>
      <c r="L34" s="36">
        <v>8540.25</v>
      </c>
      <c r="M34" s="36">
        <v>3221.3</v>
      </c>
      <c r="N34" s="36">
        <v>4243.1499999999996</v>
      </c>
      <c r="O34" s="36">
        <v>3042.6</v>
      </c>
      <c r="P34" s="36">
        <v>5452.45</v>
      </c>
      <c r="Q34" s="9">
        <v>67453.350000000006</v>
      </c>
      <c r="R34" s="29">
        <v>67453.350000000006</v>
      </c>
    </row>
    <row r="35" spans="1:18" x14ac:dyDescent="0.2">
      <c r="A35" s="160"/>
      <c r="B35" s="168"/>
      <c r="C35" s="7" t="s">
        <v>147</v>
      </c>
      <c r="D35" s="8"/>
      <c r="E35" s="37"/>
      <c r="F35" s="38">
        <v>4128</v>
      </c>
      <c r="G35" s="38">
        <v>20523</v>
      </c>
      <c r="H35" s="38">
        <v>8857.7000000000007</v>
      </c>
      <c r="I35" s="38">
        <v>6942.65</v>
      </c>
      <c r="J35" s="38">
        <v>1684.35</v>
      </c>
      <c r="K35" s="38">
        <v>817.9</v>
      </c>
      <c r="L35" s="38">
        <v>8540.25</v>
      </c>
      <c r="M35" s="38">
        <v>3221.3</v>
      </c>
      <c r="N35" s="38">
        <v>4243.1499999999996</v>
      </c>
      <c r="O35" s="38">
        <v>3042.6</v>
      </c>
      <c r="P35" s="38">
        <v>5452.45</v>
      </c>
      <c r="Q35" s="10">
        <v>67453.350000000006</v>
      </c>
      <c r="R35" s="30">
        <v>67453.350000000006</v>
      </c>
    </row>
    <row r="36" spans="1:18" x14ac:dyDescent="0.2">
      <c r="A36" s="160"/>
      <c r="B36" s="171" t="s">
        <v>181</v>
      </c>
      <c r="C36" s="23"/>
      <c r="D36" s="23"/>
      <c r="E36" s="39"/>
      <c r="F36" s="40">
        <v>4128</v>
      </c>
      <c r="G36" s="40">
        <v>20523</v>
      </c>
      <c r="H36" s="40">
        <v>8857.7000000000007</v>
      </c>
      <c r="I36" s="40">
        <v>6942.65</v>
      </c>
      <c r="J36" s="40">
        <v>1684.35</v>
      </c>
      <c r="K36" s="40">
        <v>817.9</v>
      </c>
      <c r="L36" s="40">
        <v>8540.25</v>
      </c>
      <c r="M36" s="40">
        <v>3221.3</v>
      </c>
      <c r="N36" s="40">
        <v>4243.1499999999996</v>
      </c>
      <c r="O36" s="40">
        <v>3042.6</v>
      </c>
      <c r="P36" s="40">
        <v>5452.45</v>
      </c>
      <c r="Q36" s="24">
        <v>67453.350000000006</v>
      </c>
      <c r="R36" s="31">
        <v>67453.350000000006</v>
      </c>
    </row>
    <row r="37" spans="1:18" ht="25.5" x14ac:dyDescent="0.2">
      <c r="A37" s="178" t="s">
        <v>191</v>
      </c>
      <c r="B37" s="173"/>
      <c r="C37" s="136"/>
      <c r="D37" s="136"/>
      <c r="E37" s="138"/>
      <c r="F37" s="139">
        <v>4128</v>
      </c>
      <c r="G37" s="139">
        <v>20523</v>
      </c>
      <c r="H37" s="139">
        <v>8857.7000000000007</v>
      </c>
      <c r="I37" s="139">
        <v>6942.65</v>
      </c>
      <c r="J37" s="139">
        <v>1684.35</v>
      </c>
      <c r="K37" s="139">
        <v>817.9</v>
      </c>
      <c r="L37" s="139">
        <v>8540.25</v>
      </c>
      <c r="M37" s="139">
        <v>3221.3</v>
      </c>
      <c r="N37" s="139">
        <v>4243.1499999999996</v>
      </c>
      <c r="O37" s="139">
        <v>3042.6</v>
      </c>
      <c r="P37" s="139">
        <v>5452.45</v>
      </c>
      <c r="Q37" s="140">
        <v>67453.350000000006</v>
      </c>
      <c r="R37" s="152">
        <v>67453.350000000006</v>
      </c>
    </row>
    <row r="38" spans="1:18" x14ac:dyDescent="0.2">
      <c r="A38" s="167"/>
      <c r="B38" s="167"/>
      <c r="C38" s="4"/>
      <c r="D38" s="4"/>
      <c r="E38" s="35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9"/>
      <c r="R38" s="29"/>
    </row>
    <row r="39" spans="1:18" x14ac:dyDescent="0.2">
      <c r="A39" s="158" t="s">
        <v>15</v>
      </c>
      <c r="B39" s="165" t="s">
        <v>56</v>
      </c>
      <c r="C39" s="2" t="s">
        <v>57</v>
      </c>
      <c r="D39" s="4" t="s">
        <v>58</v>
      </c>
      <c r="E39" s="35">
        <v>3011.9800000000005</v>
      </c>
      <c r="F39" s="36">
        <v>3158.14</v>
      </c>
      <c r="G39" s="36">
        <v>3187.58</v>
      </c>
      <c r="H39" s="36">
        <v>989.87000000000012</v>
      </c>
      <c r="I39" s="36">
        <v>3133.67</v>
      </c>
      <c r="J39" s="36">
        <v>3511.59</v>
      </c>
      <c r="K39" s="36">
        <v>1425.2200000000003</v>
      </c>
      <c r="L39" s="36">
        <v>224.99</v>
      </c>
      <c r="M39" s="36">
        <v>987.71</v>
      </c>
      <c r="N39" s="36">
        <v>2201.2599999999998</v>
      </c>
      <c r="O39" s="36">
        <v>1816.4399999999998</v>
      </c>
      <c r="P39" s="36">
        <v>35.99</v>
      </c>
      <c r="Q39" s="9">
        <v>23684.440000000002</v>
      </c>
      <c r="R39" s="29">
        <v>23684.440000000002</v>
      </c>
    </row>
    <row r="40" spans="1:18" x14ac:dyDescent="0.2">
      <c r="A40" s="160"/>
      <c r="B40" s="168"/>
      <c r="C40" s="3"/>
      <c r="D40" s="6" t="s">
        <v>276</v>
      </c>
      <c r="E40" s="52"/>
      <c r="F40" s="53">
        <v>14260.42</v>
      </c>
      <c r="G40" s="53"/>
      <c r="H40" s="53"/>
      <c r="I40" s="53"/>
      <c r="J40" s="53">
        <v>179421.2</v>
      </c>
      <c r="K40" s="53">
        <v>40252.550000000003</v>
      </c>
      <c r="L40" s="53"/>
      <c r="M40" s="53">
        <v>28760.6</v>
      </c>
      <c r="N40" s="53"/>
      <c r="O40" s="53"/>
      <c r="P40" s="53"/>
      <c r="Q40" s="11">
        <v>262694.77</v>
      </c>
      <c r="R40" s="51">
        <v>262694.77</v>
      </c>
    </row>
    <row r="41" spans="1:18" x14ac:dyDescent="0.2">
      <c r="A41" s="160"/>
      <c r="B41" s="168"/>
      <c r="C41" s="7" t="s">
        <v>192</v>
      </c>
      <c r="D41" s="8"/>
      <c r="E41" s="37">
        <v>3011.9800000000005</v>
      </c>
      <c r="F41" s="38">
        <v>17418.560000000001</v>
      </c>
      <c r="G41" s="38">
        <v>3187.58</v>
      </c>
      <c r="H41" s="38">
        <v>989.87000000000012</v>
      </c>
      <c r="I41" s="38">
        <v>3133.67</v>
      </c>
      <c r="J41" s="38">
        <v>182932.79</v>
      </c>
      <c r="K41" s="38">
        <v>41677.770000000004</v>
      </c>
      <c r="L41" s="38">
        <v>224.99</v>
      </c>
      <c r="M41" s="38">
        <v>29748.309999999998</v>
      </c>
      <c r="N41" s="38">
        <v>2201.2599999999998</v>
      </c>
      <c r="O41" s="38">
        <v>1816.4399999999998</v>
      </c>
      <c r="P41" s="38">
        <v>35.99</v>
      </c>
      <c r="Q41" s="10">
        <v>286379.21000000002</v>
      </c>
      <c r="R41" s="30">
        <v>286379.21000000002</v>
      </c>
    </row>
    <row r="42" spans="1:18" x14ac:dyDescent="0.2">
      <c r="A42" s="160"/>
      <c r="B42" s="171" t="s">
        <v>193</v>
      </c>
      <c r="C42" s="23"/>
      <c r="D42" s="23"/>
      <c r="E42" s="39">
        <v>3011.9800000000005</v>
      </c>
      <c r="F42" s="40">
        <v>17418.560000000001</v>
      </c>
      <c r="G42" s="40">
        <v>3187.58</v>
      </c>
      <c r="H42" s="40">
        <v>989.87000000000012</v>
      </c>
      <c r="I42" s="40">
        <v>3133.67</v>
      </c>
      <c r="J42" s="40">
        <v>182932.79</v>
      </c>
      <c r="K42" s="40">
        <v>41677.770000000004</v>
      </c>
      <c r="L42" s="40">
        <v>224.99</v>
      </c>
      <c r="M42" s="40">
        <v>29748.309999999998</v>
      </c>
      <c r="N42" s="40">
        <v>2201.2599999999998</v>
      </c>
      <c r="O42" s="40">
        <v>1816.4399999999998</v>
      </c>
      <c r="P42" s="40">
        <v>35.99</v>
      </c>
      <c r="Q42" s="24">
        <v>286379.21000000002</v>
      </c>
      <c r="R42" s="31">
        <v>286379.21000000002</v>
      </c>
    </row>
    <row r="43" spans="1:18" x14ac:dyDescent="0.2">
      <c r="A43" s="160"/>
      <c r="B43" s="165" t="s">
        <v>14</v>
      </c>
      <c r="C43" s="2" t="s">
        <v>11</v>
      </c>
      <c r="D43" s="4" t="s">
        <v>64</v>
      </c>
      <c r="E43" s="35"/>
      <c r="F43" s="36"/>
      <c r="G43" s="36">
        <v>5063.88</v>
      </c>
      <c r="H43" s="36"/>
      <c r="I43" s="36"/>
      <c r="J43" s="36"/>
      <c r="K43" s="36"/>
      <c r="L43" s="36"/>
      <c r="M43" s="36"/>
      <c r="N43" s="36"/>
      <c r="O43" s="36"/>
      <c r="P43" s="36"/>
      <c r="Q43" s="9">
        <v>5063.88</v>
      </c>
      <c r="R43" s="29">
        <v>5063.88</v>
      </c>
    </row>
    <row r="44" spans="1:18" x14ac:dyDescent="0.2">
      <c r="A44" s="160"/>
      <c r="B44" s="168"/>
      <c r="C44" s="3"/>
      <c r="D44" s="6" t="s">
        <v>12</v>
      </c>
      <c r="E44" s="52">
        <v>7140.5199999999995</v>
      </c>
      <c r="F44" s="53">
        <v>6537.2199999999993</v>
      </c>
      <c r="G44" s="53">
        <v>6687.27</v>
      </c>
      <c r="H44" s="53">
        <v>5594.63</v>
      </c>
      <c r="I44" s="53">
        <v>2093.7800000000002</v>
      </c>
      <c r="J44" s="53">
        <v>3787.4</v>
      </c>
      <c r="K44" s="53">
        <v>2809.81</v>
      </c>
      <c r="L44" s="53">
        <v>2907</v>
      </c>
      <c r="M44" s="53">
        <v>1916.6100000000001</v>
      </c>
      <c r="N44" s="53">
        <v>3078.38</v>
      </c>
      <c r="O44" s="53">
        <v>285.14</v>
      </c>
      <c r="P44" s="53">
        <v>401.99</v>
      </c>
      <c r="Q44" s="11">
        <v>43239.749999999993</v>
      </c>
      <c r="R44" s="51">
        <v>43239.749999999993</v>
      </c>
    </row>
    <row r="45" spans="1:18" x14ac:dyDescent="0.2">
      <c r="A45" s="160"/>
      <c r="B45" s="168"/>
      <c r="C45" s="7" t="s">
        <v>18</v>
      </c>
      <c r="D45" s="8"/>
      <c r="E45" s="37">
        <v>7140.5199999999995</v>
      </c>
      <c r="F45" s="38">
        <v>6537.2199999999993</v>
      </c>
      <c r="G45" s="38">
        <v>11751.150000000001</v>
      </c>
      <c r="H45" s="38">
        <v>5594.63</v>
      </c>
      <c r="I45" s="38">
        <v>2093.7800000000002</v>
      </c>
      <c r="J45" s="38">
        <v>3787.4</v>
      </c>
      <c r="K45" s="38">
        <v>2809.81</v>
      </c>
      <c r="L45" s="38">
        <v>2907</v>
      </c>
      <c r="M45" s="38">
        <v>1916.6100000000001</v>
      </c>
      <c r="N45" s="38">
        <v>3078.38</v>
      </c>
      <c r="O45" s="38">
        <v>285.14</v>
      </c>
      <c r="P45" s="38">
        <v>401.99</v>
      </c>
      <c r="Q45" s="10">
        <v>48303.62999999999</v>
      </c>
      <c r="R45" s="30">
        <v>48303.62999999999</v>
      </c>
    </row>
    <row r="46" spans="1:18" x14ac:dyDescent="0.2">
      <c r="A46" s="160"/>
      <c r="B46" s="171" t="s">
        <v>20</v>
      </c>
      <c r="C46" s="23"/>
      <c r="D46" s="23"/>
      <c r="E46" s="39">
        <v>7140.5199999999995</v>
      </c>
      <c r="F46" s="40">
        <v>6537.2199999999993</v>
      </c>
      <c r="G46" s="40">
        <v>11751.150000000001</v>
      </c>
      <c r="H46" s="40">
        <v>5594.63</v>
      </c>
      <c r="I46" s="40">
        <v>2093.7800000000002</v>
      </c>
      <c r="J46" s="40">
        <v>3787.4</v>
      </c>
      <c r="K46" s="40">
        <v>2809.81</v>
      </c>
      <c r="L46" s="40">
        <v>2907</v>
      </c>
      <c r="M46" s="40">
        <v>1916.6100000000001</v>
      </c>
      <c r="N46" s="40">
        <v>3078.38</v>
      </c>
      <c r="O46" s="40">
        <v>285.14</v>
      </c>
      <c r="P46" s="40">
        <v>401.99</v>
      </c>
      <c r="Q46" s="24">
        <v>48303.62999999999</v>
      </c>
      <c r="R46" s="31">
        <v>48303.62999999999</v>
      </c>
    </row>
    <row r="47" spans="1:18" ht="25.5" x14ac:dyDescent="0.2">
      <c r="A47" s="178" t="s">
        <v>22</v>
      </c>
      <c r="B47" s="173"/>
      <c r="C47" s="136"/>
      <c r="D47" s="136"/>
      <c r="E47" s="138">
        <v>10152.5</v>
      </c>
      <c r="F47" s="139">
        <v>23955.78</v>
      </c>
      <c r="G47" s="139">
        <v>14938.73</v>
      </c>
      <c r="H47" s="139">
        <v>6584.5</v>
      </c>
      <c r="I47" s="139">
        <v>5227.4500000000007</v>
      </c>
      <c r="J47" s="139">
        <v>186720.19</v>
      </c>
      <c r="K47" s="139">
        <v>44487.58</v>
      </c>
      <c r="L47" s="139">
        <v>3131.99</v>
      </c>
      <c r="M47" s="139">
        <v>31664.92</v>
      </c>
      <c r="N47" s="139">
        <v>5279.6399999999994</v>
      </c>
      <c r="O47" s="139">
        <v>2101.58</v>
      </c>
      <c r="P47" s="139">
        <v>437.98</v>
      </c>
      <c r="Q47" s="140">
        <v>334682.84000000003</v>
      </c>
      <c r="R47" s="152">
        <v>334682.84000000003</v>
      </c>
    </row>
    <row r="48" spans="1:18" x14ac:dyDescent="0.2">
      <c r="A48" s="167"/>
      <c r="B48" s="167"/>
      <c r="C48" s="4"/>
      <c r="D48" s="4"/>
      <c r="E48" s="35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9"/>
      <c r="R48" s="29"/>
    </row>
    <row r="49" spans="1:18" ht="25.5" x14ac:dyDescent="0.2">
      <c r="A49" s="158" t="s">
        <v>66</v>
      </c>
      <c r="B49" s="165" t="s">
        <v>67</v>
      </c>
      <c r="C49" s="2" t="s">
        <v>68</v>
      </c>
      <c r="D49" s="4" t="s">
        <v>92</v>
      </c>
      <c r="E49" s="35"/>
      <c r="F49" s="36"/>
      <c r="G49" s="36"/>
      <c r="H49" s="36">
        <v>15994.44</v>
      </c>
      <c r="I49" s="36"/>
      <c r="J49" s="36"/>
      <c r="K49" s="36"/>
      <c r="L49" s="36"/>
      <c r="M49" s="36"/>
      <c r="N49" s="36"/>
      <c r="O49" s="36"/>
      <c r="P49" s="36">
        <v>27328.67</v>
      </c>
      <c r="Q49" s="9">
        <v>43323.11</v>
      </c>
      <c r="R49" s="29">
        <v>43323.11</v>
      </c>
    </row>
    <row r="50" spans="1:18" x14ac:dyDescent="0.2">
      <c r="A50" s="160"/>
      <c r="B50" s="168"/>
      <c r="C50" s="3"/>
      <c r="D50" s="6" t="s">
        <v>70</v>
      </c>
      <c r="E50" s="52">
        <v>1529.43</v>
      </c>
      <c r="F50" s="53">
        <v>1152.8</v>
      </c>
      <c r="G50" s="53">
        <v>4940.6000000000004</v>
      </c>
      <c r="H50" s="53">
        <v>1909.61</v>
      </c>
      <c r="I50" s="53">
        <v>418.67</v>
      </c>
      <c r="J50" s="53">
        <v>8501.7999999999993</v>
      </c>
      <c r="K50" s="53">
        <v>2697.31</v>
      </c>
      <c r="L50" s="53">
        <v>570.86</v>
      </c>
      <c r="M50" s="53">
        <v>1873.84</v>
      </c>
      <c r="N50" s="53">
        <v>578.12</v>
      </c>
      <c r="O50" s="53">
        <v>234.24</v>
      </c>
      <c r="P50" s="53">
        <v>120.15</v>
      </c>
      <c r="Q50" s="11">
        <v>24527.430000000004</v>
      </c>
      <c r="R50" s="51">
        <v>24527.430000000004</v>
      </c>
    </row>
    <row r="51" spans="1:18" x14ac:dyDescent="0.2">
      <c r="A51" s="160"/>
      <c r="B51" s="168"/>
      <c r="C51" s="3"/>
      <c r="D51" s="6" t="s">
        <v>71</v>
      </c>
      <c r="E51" s="52">
        <v>28.88</v>
      </c>
      <c r="F51" s="53">
        <v>20.07</v>
      </c>
      <c r="G51" s="53">
        <v>27.54</v>
      </c>
      <c r="H51" s="53">
        <v>15.52</v>
      </c>
      <c r="I51" s="53">
        <v>8.65</v>
      </c>
      <c r="J51" s="53">
        <v>23.14</v>
      </c>
      <c r="K51" s="53">
        <v>6.09</v>
      </c>
      <c r="L51" s="53">
        <v>30.85</v>
      </c>
      <c r="M51" s="53">
        <v>81.91</v>
      </c>
      <c r="N51" s="53">
        <v>12.23</v>
      </c>
      <c r="O51" s="53">
        <v>1.04</v>
      </c>
      <c r="P51" s="53">
        <v>0.28000000000000003</v>
      </c>
      <c r="Q51" s="11">
        <v>256.2</v>
      </c>
      <c r="R51" s="51">
        <v>256.2</v>
      </c>
    </row>
    <row r="52" spans="1:18" x14ac:dyDescent="0.2">
      <c r="A52" s="160"/>
      <c r="B52" s="168"/>
      <c r="C52" s="3"/>
      <c r="D52" s="6" t="s">
        <v>89</v>
      </c>
      <c r="E52" s="52"/>
      <c r="F52" s="53"/>
      <c r="G52" s="53">
        <v>684.16</v>
      </c>
      <c r="H52" s="53">
        <v>75.17</v>
      </c>
      <c r="I52" s="53">
        <v>24.32</v>
      </c>
      <c r="J52" s="53">
        <v>498.06</v>
      </c>
      <c r="K52" s="53">
        <v>99.46</v>
      </c>
      <c r="L52" s="53">
        <v>35.15</v>
      </c>
      <c r="M52" s="53">
        <v>55.05</v>
      </c>
      <c r="N52" s="53">
        <v>32.270000000000003</v>
      </c>
      <c r="O52" s="53">
        <v>5.65</v>
      </c>
      <c r="P52" s="53">
        <v>7.04</v>
      </c>
      <c r="Q52" s="11">
        <v>1516.3300000000002</v>
      </c>
      <c r="R52" s="51">
        <v>1516.3300000000002</v>
      </c>
    </row>
    <row r="53" spans="1:18" x14ac:dyDescent="0.2">
      <c r="A53" s="160"/>
      <c r="B53" s="168"/>
      <c r="C53" s="3"/>
      <c r="D53" s="6" t="s">
        <v>72</v>
      </c>
      <c r="E53" s="52">
        <v>9471.73</v>
      </c>
      <c r="F53" s="53">
        <v>12877.5</v>
      </c>
      <c r="G53" s="53">
        <v>6295.77</v>
      </c>
      <c r="H53" s="53">
        <v>7038.93</v>
      </c>
      <c r="I53" s="53">
        <v>2849.05</v>
      </c>
      <c r="J53" s="53">
        <v>11696.54</v>
      </c>
      <c r="K53" s="53">
        <v>8691.86</v>
      </c>
      <c r="L53" s="53">
        <v>2496.4699999999998</v>
      </c>
      <c r="M53" s="53">
        <v>4110.67</v>
      </c>
      <c r="N53" s="53">
        <v>5472.93</v>
      </c>
      <c r="O53" s="53">
        <v>520.41</v>
      </c>
      <c r="P53" s="53">
        <v>67.38</v>
      </c>
      <c r="Q53" s="11">
        <v>71589.24000000002</v>
      </c>
      <c r="R53" s="51">
        <v>71589.24000000002</v>
      </c>
    </row>
    <row r="54" spans="1:18" x14ac:dyDescent="0.2">
      <c r="A54" s="160"/>
      <c r="B54" s="168"/>
      <c r="C54" s="7" t="s">
        <v>194</v>
      </c>
      <c r="D54" s="8"/>
      <c r="E54" s="37">
        <v>11030.039999999999</v>
      </c>
      <c r="F54" s="38">
        <v>14050.369999999999</v>
      </c>
      <c r="G54" s="38">
        <v>11948.07</v>
      </c>
      <c r="H54" s="38">
        <v>25033.67</v>
      </c>
      <c r="I54" s="38">
        <v>3300.69</v>
      </c>
      <c r="J54" s="38">
        <v>20719.54</v>
      </c>
      <c r="K54" s="38">
        <v>11494.720000000001</v>
      </c>
      <c r="L54" s="38">
        <v>3133.33</v>
      </c>
      <c r="M54" s="38">
        <v>6121.47</v>
      </c>
      <c r="N54" s="38">
        <v>6095.55</v>
      </c>
      <c r="O54" s="38">
        <v>761.33999999999992</v>
      </c>
      <c r="P54" s="38">
        <v>27523.52</v>
      </c>
      <c r="Q54" s="10">
        <v>141212.31000000003</v>
      </c>
      <c r="R54" s="30">
        <v>141212.31000000003</v>
      </c>
    </row>
    <row r="55" spans="1:18" x14ac:dyDescent="0.2">
      <c r="A55" s="160"/>
      <c r="B55" s="171" t="s">
        <v>195</v>
      </c>
      <c r="C55" s="23"/>
      <c r="D55" s="23"/>
      <c r="E55" s="39">
        <v>11030.039999999999</v>
      </c>
      <c r="F55" s="40">
        <v>14050.369999999999</v>
      </c>
      <c r="G55" s="40">
        <v>11948.07</v>
      </c>
      <c r="H55" s="40">
        <v>25033.67</v>
      </c>
      <c r="I55" s="40">
        <v>3300.69</v>
      </c>
      <c r="J55" s="40">
        <v>20719.54</v>
      </c>
      <c r="K55" s="40">
        <v>11494.720000000001</v>
      </c>
      <c r="L55" s="40">
        <v>3133.33</v>
      </c>
      <c r="M55" s="40">
        <v>6121.47</v>
      </c>
      <c r="N55" s="40">
        <v>6095.55</v>
      </c>
      <c r="O55" s="40">
        <v>761.33999999999992</v>
      </c>
      <c r="P55" s="40">
        <v>27523.52</v>
      </c>
      <c r="Q55" s="24">
        <v>141212.31000000003</v>
      </c>
      <c r="R55" s="31">
        <v>141212.31000000003</v>
      </c>
    </row>
    <row r="56" spans="1:18" ht="25.5" x14ac:dyDescent="0.2">
      <c r="A56" s="178" t="s">
        <v>196</v>
      </c>
      <c r="B56" s="173"/>
      <c r="C56" s="136"/>
      <c r="D56" s="136"/>
      <c r="E56" s="138">
        <v>11030.039999999999</v>
      </c>
      <c r="F56" s="139">
        <v>14050.369999999999</v>
      </c>
      <c r="G56" s="139">
        <v>11948.07</v>
      </c>
      <c r="H56" s="139">
        <v>25033.67</v>
      </c>
      <c r="I56" s="139">
        <v>3300.69</v>
      </c>
      <c r="J56" s="139">
        <v>20719.54</v>
      </c>
      <c r="K56" s="139">
        <v>11494.720000000001</v>
      </c>
      <c r="L56" s="139">
        <v>3133.33</v>
      </c>
      <c r="M56" s="139">
        <v>6121.47</v>
      </c>
      <c r="N56" s="139">
        <v>6095.55</v>
      </c>
      <c r="O56" s="139">
        <v>761.33999999999992</v>
      </c>
      <c r="P56" s="139">
        <v>27523.52</v>
      </c>
      <c r="Q56" s="140">
        <v>141212.31000000003</v>
      </c>
      <c r="R56" s="152">
        <v>141212.31000000003</v>
      </c>
    </row>
    <row r="57" spans="1:18" ht="13.5" thickBot="1" x14ac:dyDescent="0.25">
      <c r="A57" s="167"/>
      <c r="B57" s="167"/>
      <c r="C57" s="4"/>
      <c r="D57" s="4"/>
      <c r="E57" s="35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9"/>
      <c r="R57" s="29"/>
    </row>
    <row r="58" spans="1:18" ht="13.5" thickBot="1" x14ac:dyDescent="0.25">
      <c r="A58" s="179" t="s">
        <v>17</v>
      </c>
      <c r="B58" s="176"/>
      <c r="C58" s="143"/>
      <c r="D58" s="143"/>
      <c r="E58" s="144">
        <v>35003.700000000004</v>
      </c>
      <c r="F58" s="145">
        <v>56932.65</v>
      </c>
      <c r="G58" s="145">
        <v>103197.31000000003</v>
      </c>
      <c r="H58" s="145">
        <v>61479.939999999995</v>
      </c>
      <c r="I58" s="145">
        <v>14963.310000000001</v>
      </c>
      <c r="J58" s="145">
        <v>220733.78000000003</v>
      </c>
      <c r="K58" s="145">
        <v>63810.359999999993</v>
      </c>
      <c r="L58" s="145">
        <v>16804.96</v>
      </c>
      <c r="M58" s="145">
        <v>46415.03</v>
      </c>
      <c r="N58" s="145">
        <v>20649.82</v>
      </c>
      <c r="O58" s="145">
        <v>7350.3999999999987</v>
      </c>
      <c r="P58" s="145">
        <v>32459.63</v>
      </c>
      <c r="Q58" s="146">
        <v>679800.8899999999</v>
      </c>
      <c r="R58" s="153">
        <v>679800.8899999999</v>
      </c>
    </row>
  </sheetData>
  <pageMargins left="0.7" right="0.7" top="0.75" bottom="0.75" header="0.3" footer="0.3"/>
  <pageSetup scale="50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21"/>
  <sheetViews>
    <sheetView zoomScaleNormal="100" workbookViewId="0">
      <selection activeCell="B32" sqref="B32"/>
    </sheetView>
  </sheetViews>
  <sheetFormatPr defaultRowHeight="12.75" x14ac:dyDescent="0.2"/>
  <cols>
    <col min="1" max="1" width="51" bestFit="1" customWidth="1"/>
    <col min="2" max="2" width="11.42578125" bestFit="1" customWidth="1"/>
    <col min="3" max="3" width="11.28515625" bestFit="1" customWidth="1"/>
    <col min="4" max="4" width="8.5703125" bestFit="1" customWidth="1"/>
    <col min="6" max="6" width="16.140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4" t="s">
        <v>586</v>
      </c>
      <c r="F1" s="54" t="s">
        <v>587</v>
      </c>
    </row>
    <row r="2" spans="1:6" x14ac:dyDescent="0.2">
      <c r="A2" s="55" t="s">
        <v>267</v>
      </c>
      <c r="B2" s="5">
        <v>428536.70000000036</v>
      </c>
      <c r="C2" s="88">
        <v>902178838</v>
      </c>
      <c r="D2" s="5" t="s">
        <v>13</v>
      </c>
      <c r="E2" s="89">
        <v>1</v>
      </c>
      <c r="F2" s="5">
        <f>B2*E2</f>
        <v>428536.70000000036</v>
      </c>
    </row>
    <row r="3" spans="1:6" x14ac:dyDescent="0.2">
      <c r="A3" s="56" t="s">
        <v>265</v>
      </c>
      <c r="B3" s="5">
        <v>827673.2100000002</v>
      </c>
      <c r="C3" s="88">
        <v>902132967</v>
      </c>
      <c r="D3" s="5" t="s">
        <v>13</v>
      </c>
      <c r="E3" s="89">
        <v>1</v>
      </c>
      <c r="F3" s="5">
        <f t="shared" ref="F3:F20" si="0">B3*E3</f>
        <v>827673.2100000002</v>
      </c>
    </row>
    <row r="4" spans="1:6" x14ac:dyDescent="0.2">
      <c r="A4" s="56" t="s">
        <v>263</v>
      </c>
      <c r="B4" s="5">
        <v>35.379999999999995</v>
      </c>
      <c r="C4" s="88">
        <v>902132965</v>
      </c>
      <c r="D4" s="5" t="s">
        <v>13</v>
      </c>
      <c r="E4" s="89">
        <v>1</v>
      </c>
      <c r="F4" s="5">
        <f t="shared" si="0"/>
        <v>35.379999999999995</v>
      </c>
    </row>
    <row r="5" spans="1:6" x14ac:dyDescent="0.2">
      <c r="A5" s="56" t="s">
        <v>261</v>
      </c>
      <c r="B5" s="5">
        <v>137243.26999999999</v>
      </c>
      <c r="C5" s="88">
        <v>902124398</v>
      </c>
      <c r="D5" s="5" t="s">
        <v>13</v>
      </c>
      <c r="E5" s="89">
        <v>1</v>
      </c>
      <c r="F5" s="5">
        <f t="shared" si="0"/>
        <v>137243.26999999999</v>
      </c>
    </row>
    <row r="6" spans="1:6" x14ac:dyDescent="0.2">
      <c r="A6" s="56" t="s">
        <v>257</v>
      </c>
      <c r="B6" s="5">
        <v>1373642.7499999998</v>
      </c>
      <c r="C6" s="88">
        <v>902124396</v>
      </c>
      <c r="D6" s="5" t="s">
        <v>13</v>
      </c>
      <c r="E6" s="89">
        <v>1</v>
      </c>
      <c r="F6" s="5">
        <f t="shared" si="0"/>
        <v>1373642.7499999998</v>
      </c>
    </row>
    <row r="7" spans="1:6" x14ac:dyDescent="0.2">
      <c r="A7" s="56" t="s">
        <v>255</v>
      </c>
      <c r="B7" s="5">
        <v>35.379999999999995</v>
      </c>
      <c r="C7" s="88">
        <v>902124395</v>
      </c>
      <c r="D7" s="5" t="s">
        <v>13</v>
      </c>
      <c r="E7" s="89">
        <v>1</v>
      </c>
      <c r="F7" s="5">
        <f t="shared" si="0"/>
        <v>35.379999999999995</v>
      </c>
    </row>
    <row r="8" spans="1:6" x14ac:dyDescent="0.2">
      <c r="A8" s="56" t="s">
        <v>252</v>
      </c>
      <c r="B8" s="5">
        <v>43919.089999999989</v>
      </c>
      <c r="C8" s="88">
        <v>902124390</v>
      </c>
      <c r="D8" s="5" t="s">
        <v>13</v>
      </c>
      <c r="E8" s="89">
        <v>1</v>
      </c>
      <c r="F8" s="5">
        <f t="shared" si="0"/>
        <v>43919.089999999989</v>
      </c>
    </row>
    <row r="9" spans="1:6" x14ac:dyDescent="0.2">
      <c r="A9" s="56" t="s">
        <v>250</v>
      </c>
      <c r="B9" s="5">
        <v>35.379999999999995</v>
      </c>
      <c r="C9" s="88">
        <v>902124387</v>
      </c>
      <c r="D9" s="5" t="s">
        <v>13</v>
      </c>
      <c r="E9" s="89">
        <v>1</v>
      </c>
      <c r="F9" s="5">
        <f t="shared" si="0"/>
        <v>35.379999999999995</v>
      </c>
    </row>
    <row r="10" spans="1:6" x14ac:dyDescent="0.2">
      <c r="A10" s="56" t="s">
        <v>240</v>
      </c>
      <c r="B10" s="5">
        <v>5218752.6500000004</v>
      </c>
      <c r="C10" s="88">
        <v>901777019</v>
      </c>
      <c r="D10" s="5" t="s">
        <v>13</v>
      </c>
      <c r="E10" s="89">
        <v>0.72</v>
      </c>
      <c r="F10" s="5">
        <f t="shared" si="0"/>
        <v>3757501.9080000003</v>
      </c>
    </row>
    <row r="11" spans="1:6" x14ac:dyDescent="0.2">
      <c r="A11" s="56" t="s">
        <v>237</v>
      </c>
      <c r="B11" s="5">
        <v>199460.52999999988</v>
      </c>
      <c r="C11" s="88">
        <v>901564029</v>
      </c>
      <c r="D11" s="5" t="s">
        <v>13</v>
      </c>
      <c r="E11" s="89">
        <v>1</v>
      </c>
      <c r="F11" s="5">
        <f t="shared" si="0"/>
        <v>199460.52999999988</v>
      </c>
    </row>
    <row r="12" spans="1:6" x14ac:dyDescent="0.2">
      <c r="A12" s="56" t="s">
        <v>235</v>
      </c>
      <c r="B12" s="5">
        <v>83327.039999999994</v>
      </c>
      <c r="C12" s="88">
        <v>901564026</v>
      </c>
      <c r="D12" s="5" t="s">
        <v>13</v>
      </c>
      <c r="E12" s="89">
        <v>1</v>
      </c>
      <c r="F12" s="5">
        <f t="shared" si="0"/>
        <v>83327.039999999994</v>
      </c>
    </row>
    <row r="13" spans="1:6" x14ac:dyDescent="0.2">
      <c r="A13" s="56" t="s">
        <v>233</v>
      </c>
      <c r="B13" s="5">
        <v>1043831.8699999998</v>
      </c>
      <c r="C13" s="88">
        <v>901560422</v>
      </c>
      <c r="D13" s="5" t="s">
        <v>13</v>
      </c>
      <c r="E13" s="89">
        <v>1</v>
      </c>
      <c r="F13" s="5">
        <f t="shared" si="0"/>
        <v>1043831.8699999998</v>
      </c>
    </row>
    <row r="14" spans="1:6" x14ac:dyDescent="0.2">
      <c r="A14" s="56" t="s">
        <v>220</v>
      </c>
      <c r="B14" s="5">
        <v>3217421.1399999983</v>
      </c>
      <c r="C14" s="88">
        <v>901197441</v>
      </c>
      <c r="D14" s="5" t="s">
        <v>13</v>
      </c>
      <c r="E14" s="89">
        <v>1</v>
      </c>
      <c r="F14" s="5">
        <f t="shared" si="0"/>
        <v>3217421.1399999983</v>
      </c>
    </row>
    <row r="15" spans="1:6" x14ac:dyDescent="0.2">
      <c r="A15" s="56" t="s">
        <v>215</v>
      </c>
      <c r="B15" s="5">
        <v>150246.71000000008</v>
      </c>
      <c r="C15" s="88">
        <v>901192483</v>
      </c>
      <c r="D15" s="5" t="s">
        <v>13</v>
      </c>
      <c r="E15" s="89">
        <v>1</v>
      </c>
      <c r="F15" s="5">
        <f t="shared" si="0"/>
        <v>150246.71000000008</v>
      </c>
    </row>
    <row r="16" spans="1:6" x14ac:dyDescent="0.2">
      <c r="A16" s="56" t="s">
        <v>213</v>
      </c>
      <c r="B16" s="5">
        <v>497909.6599999998</v>
      </c>
      <c r="C16" s="88">
        <v>901192481</v>
      </c>
      <c r="D16" s="5" t="s">
        <v>13</v>
      </c>
      <c r="E16" s="89">
        <v>1</v>
      </c>
      <c r="F16" s="5">
        <f t="shared" si="0"/>
        <v>497909.6599999998</v>
      </c>
    </row>
    <row r="17" spans="1:6" x14ac:dyDescent="0.2">
      <c r="A17" s="56" t="s">
        <v>206</v>
      </c>
      <c r="B17" s="5">
        <v>1156489.0499999996</v>
      </c>
      <c r="C17" s="88">
        <v>901192480</v>
      </c>
      <c r="D17" s="5" t="s">
        <v>13</v>
      </c>
      <c r="E17" s="89">
        <v>1</v>
      </c>
      <c r="F17" s="5">
        <f t="shared" si="0"/>
        <v>1156489.0499999996</v>
      </c>
    </row>
    <row r="18" spans="1:6" x14ac:dyDescent="0.2">
      <c r="A18" s="56" t="s">
        <v>198</v>
      </c>
      <c r="B18" s="5">
        <v>89642.830000000031</v>
      </c>
      <c r="C18" s="88">
        <v>901192358</v>
      </c>
      <c r="D18" s="5" t="s">
        <v>13</v>
      </c>
      <c r="E18" s="89">
        <v>1</v>
      </c>
      <c r="F18" s="5">
        <f t="shared" si="0"/>
        <v>89642.830000000031</v>
      </c>
    </row>
    <row r="19" spans="1:6" x14ac:dyDescent="0.2">
      <c r="A19" s="56" t="s">
        <v>33</v>
      </c>
      <c r="B19" s="5">
        <v>36900342.539999954</v>
      </c>
      <c r="C19" s="88">
        <v>900959223</v>
      </c>
      <c r="D19" s="5" t="s">
        <v>13</v>
      </c>
      <c r="E19" s="89">
        <v>0.50739999999999996</v>
      </c>
      <c r="F19" s="5">
        <f t="shared" si="0"/>
        <v>18723233.804795977</v>
      </c>
    </row>
    <row r="20" spans="1:6" x14ac:dyDescent="0.2">
      <c r="A20" s="56" t="s">
        <v>8</v>
      </c>
      <c r="B20" s="5">
        <v>205.82000000000002</v>
      </c>
      <c r="C20" s="88">
        <v>801291267</v>
      </c>
      <c r="D20" s="5" t="s">
        <v>13</v>
      </c>
      <c r="E20" s="89">
        <v>0.89</v>
      </c>
      <c r="F20" s="5">
        <f t="shared" si="0"/>
        <v>183.17980000000003</v>
      </c>
    </row>
    <row r="21" spans="1:6" x14ac:dyDescent="0.2">
      <c r="B21" s="5"/>
      <c r="C21" s="5"/>
      <c r="D21" s="5"/>
      <c r="E21" s="5"/>
      <c r="F21" s="5"/>
    </row>
  </sheetData>
  <hyperlinks>
    <hyperlink ref="A2" location="'902178838'!A1" display="902178838- Mesa: Upgrade to a 500/230/66/16kV sub"/>
    <hyperlink ref="A3" location="'902132967'!A1" display="902132967- LagunaBell-RioHondo: Install 1 shoofly"/>
    <hyperlink ref="A4" location="'902132965'!A1" display="902132965- Goodrich-Laguna Bell: Install 1500ft cnd"/>
    <hyperlink ref="A5" location="'902124398'!A1" display="902124398- Mesa-Vincent2: Install 2 strcts+cndctr"/>
    <hyperlink ref="A6" location="'902124396'!A1" display="902124396- Mesa-Vincent1: Install 2 strcts+cndctr"/>
    <hyperlink ref="A7" location="'902124395'!A1" display="902124395- Mesa-Rio Hondo2: Install 3000ft  cndctr"/>
    <hyperlink ref="A8" location="'902124390'!A1" display="902124390- Lighthipe-Mesa: Install 3 strcts+cnd"/>
    <hyperlink ref="A9" location="'902124387'!A1" display="902124387- Goodrich-Mesa: Install 1000ft cndctr"/>
    <hyperlink ref="A10" location="'901777019'!A1" display="901777019- Mesa: SCE 50% MWD Water Line Relocation"/>
    <hyperlink ref="A11" location="'901564029'!A1" display="901564029- Redondo Sub: Replc 1 SEL-311L relay."/>
    <hyperlink ref="A12" location="'901564026'!A1" display="901564026- Center Sub:Replc 3 GE relays"/>
    <hyperlink ref="A13" location="'901560422'!A1" display="901560422- Mesa Area Phase1:Form LB-Mesa2&amp;Mesa-RH2"/>
    <hyperlink ref="A14" location="'901197441'!A1" display="901197441- Mesa Area Phase2: Relocate various lines"/>
    <hyperlink ref="A15" location="'901192483'!A1" display="901192483- Rio Hondo Sub: Upgrade/Update Protection"/>
    <hyperlink ref="A16" location="'901192481'!A1" display="901192481- Lighthipe:Replace (2) 230kV CBs&amp;disconct"/>
    <hyperlink ref="A17" location="'901192480'!A1" display="901192480- Laguna Bell: Replace (4) 230 kV CBs"/>
    <hyperlink ref="A18" location="'901192358'!A1" display="901192358- Goodrich Sub: Upgrade/Update Protection."/>
    <hyperlink ref="A19" location="'900959223'!A1" display="900959223- Mesa Substation: Upgrade Mesa from a 230"/>
    <hyperlink ref="A20" location="'801291267'!A1" display="801291267- ACQ Mesa 500kV Substation/MPO"/>
  </hyperlinks>
  <pageMargins left="0.7" right="0.7" top="1" bottom="0.75" header="0.3" footer="0.3"/>
  <pageSetup orientation="landscape" r:id="rId1"/>
  <headerFooter>
    <oddHeader>&amp;R&amp;8TO2019 Draft Annual Update
Attachment 4
WP-Schedule 10-Recorded CWIP Expenditures 2017
Page &amp;P of &amp;N</oddHeader>
  </headerFooter>
  <customProperties>
    <customPr name="_pios_id" r:id="rId2"/>
  </customProperties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3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8" customWidth="1"/>
    <col min="2" max="2" width="24.85546875" style="128" customWidth="1"/>
    <col min="3" max="3" width="19" customWidth="1"/>
    <col min="4" max="4" width="35" customWidth="1"/>
    <col min="5" max="5" width="9.5703125" bestFit="1" customWidth="1"/>
    <col min="6" max="6" width="8.5703125" bestFit="1" customWidth="1"/>
    <col min="7" max="7" width="9.5703125" bestFit="1" customWidth="1"/>
    <col min="8" max="8" width="14.5703125" bestFit="1" customWidth="1"/>
    <col min="9" max="9" width="12.7109375" bestFit="1" customWidth="1"/>
    <col min="10" max="10" width="8.140625" style="96" bestFit="1" customWidth="1"/>
    <col min="11" max="11" width="16.42578125" bestFit="1" customWidth="1"/>
  </cols>
  <sheetData>
    <row r="1" spans="1:19" x14ac:dyDescent="0.2">
      <c r="A1" s="1" t="s">
        <v>23</v>
      </c>
      <c r="B1" s="162" t="s">
        <v>24</v>
      </c>
      <c r="C1" s="1"/>
      <c r="D1" s="1"/>
      <c r="E1" s="1"/>
      <c r="F1" s="1"/>
      <c r="G1" s="1"/>
      <c r="H1" s="1"/>
      <c r="I1" s="1"/>
      <c r="J1" s="97"/>
      <c r="K1" s="1"/>
      <c r="L1" s="1"/>
      <c r="M1" s="1"/>
      <c r="N1" s="1"/>
      <c r="O1" s="1"/>
      <c r="P1" s="1"/>
      <c r="Q1" s="1"/>
      <c r="R1" s="1"/>
      <c r="S1" s="1"/>
    </row>
    <row r="2" spans="1:19" ht="25.5" x14ac:dyDescent="0.2">
      <c r="A2" t="s">
        <v>270</v>
      </c>
      <c r="B2" s="128" t="s">
        <v>267</v>
      </c>
    </row>
    <row r="5" spans="1:19" x14ac:dyDescent="0.2">
      <c r="A5" s="134" t="s">
        <v>31</v>
      </c>
      <c r="B5" s="163"/>
      <c r="C5" s="134"/>
      <c r="D5" s="134"/>
      <c r="E5" s="134" t="s">
        <v>32</v>
      </c>
      <c r="F5" s="134" t="s">
        <v>1</v>
      </c>
      <c r="G5" s="134"/>
      <c r="H5" s="134"/>
      <c r="I5" s="134"/>
      <c r="J5" s="184"/>
      <c r="K5" s="161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63"/>
      <c r="C6" s="134"/>
      <c r="D6" s="134"/>
      <c r="E6" s="159">
        <v>2017</v>
      </c>
      <c r="F6" s="136"/>
      <c r="G6" s="136"/>
      <c r="H6" s="133" t="s">
        <v>16</v>
      </c>
      <c r="I6" s="151" t="s">
        <v>17</v>
      </c>
      <c r="J6" s="185" t="s">
        <v>586</v>
      </c>
      <c r="K6" s="151" t="s">
        <v>588</v>
      </c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" t="s">
        <v>2</v>
      </c>
      <c r="B7" s="164" t="s">
        <v>3</v>
      </c>
      <c r="C7" s="13" t="s">
        <v>4</v>
      </c>
      <c r="D7" s="13" t="s">
        <v>5</v>
      </c>
      <c r="E7" s="34">
        <v>10</v>
      </c>
      <c r="F7" s="34">
        <v>11</v>
      </c>
      <c r="G7" s="34">
        <v>12</v>
      </c>
      <c r="H7" s="16"/>
      <c r="I7" s="28"/>
      <c r="J7" s="90"/>
      <c r="K7" s="28"/>
    </row>
    <row r="8" spans="1:19" ht="28.5" customHeight="1" x14ac:dyDescent="0.2">
      <c r="A8" s="158" t="s">
        <v>9</v>
      </c>
      <c r="B8" s="165" t="s">
        <v>34</v>
      </c>
      <c r="C8" s="2" t="s">
        <v>35</v>
      </c>
      <c r="D8" s="4" t="s">
        <v>34</v>
      </c>
      <c r="E8" s="35"/>
      <c r="F8" s="36">
        <v>0.01</v>
      </c>
      <c r="G8" s="36">
        <v>0.01</v>
      </c>
      <c r="H8" s="9">
        <v>0.02</v>
      </c>
      <c r="I8" s="29">
        <v>0.02</v>
      </c>
      <c r="J8" s="91">
        <v>1</v>
      </c>
      <c r="K8" s="29">
        <f>J8*H8</f>
        <v>0.02</v>
      </c>
    </row>
    <row r="9" spans="1:19" x14ac:dyDescent="0.2">
      <c r="A9" s="18"/>
      <c r="B9" s="168"/>
      <c r="C9" s="7" t="s">
        <v>145</v>
      </c>
      <c r="D9" s="8"/>
      <c r="E9" s="37"/>
      <c r="F9" s="38">
        <v>0.01</v>
      </c>
      <c r="G9" s="38">
        <v>0.01</v>
      </c>
      <c r="H9" s="10">
        <v>0.02</v>
      </c>
      <c r="I9" s="30">
        <v>0.02</v>
      </c>
      <c r="J9" s="92">
        <v>1</v>
      </c>
      <c r="K9" s="30">
        <f t="shared" ref="K9:K32" si="0">J9*H9</f>
        <v>0.02</v>
      </c>
    </row>
    <row r="10" spans="1:19" x14ac:dyDescent="0.2">
      <c r="A10" s="18"/>
      <c r="B10" s="171" t="s">
        <v>146</v>
      </c>
      <c r="C10" s="23"/>
      <c r="D10" s="23"/>
      <c r="E10" s="39"/>
      <c r="F10" s="40">
        <v>0.01</v>
      </c>
      <c r="G10" s="40">
        <v>0.01</v>
      </c>
      <c r="H10" s="24">
        <v>0.02</v>
      </c>
      <c r="I10" s="31">
        <v>0.02</v>
      </c>
      <c r="J10" s="93">
        <v>1</v>
      </c>
      <c r="K10" s="31">
        <f t="shared" si="0"/>
        <v>0.02</v>
      </c>
    </row>
    <row r="11" spans="1:19" ht="25.5" x14ac:dyDescent="0.2">
      <c r="A11" s="18"/>
      <c r="B11" s="165" t="s">
        <v>80</v>
      </c>
      <c r="C11" s="2" t="s">
        <v>37</v>
      </c>
      <c r="D11" s="4" t="s">
        <v>80</v>
      </c>
      <c r="E11" s="35"/>
      <c r="F11" s="36"/>
      <c r="G11" s="36">
        <v>103706.47</v>
      </c>
      <c r="H11" s="9">
        <v>103706.47</v>
      </c>
      <c r="I11" s="29">
        <v>103706.47</v>
      </c>
      <c r="J11" s="91">
        <v>1</v>
      </c>
      <c r="K11" s="29">
        <f t="shared" si="0"/>
        <v>103706.47</v>
      </c>
    </row>
    <row r="12" spans="1:19" x14ac:dyDescent="0.2">
      <c r="A12" s="18"/>
      <c r="B12" s="168"/>
      <c r="C12" s="7" t="s">
        <v>147</v>
      </c>
      <c r="D12" s="8"/>
      <c r="E12" s="37"/>
      <c r="F12" s="38"/>
      <c r="G12" s="38">
        <v>103706.47</v>
      </c>
      <c r="H12" s="10">
        <v>103706.47</v>
      </c>
      <c r="I12" s="30">
        <v>103706.47</v>
      </c>
      <c r="J12" s="92">
        <v>1</v>
      </c>
      <c r="K12" s="30">
        <f t="shared" si="0"/>
        <v>103706.47</v>
      </c>
    </row>
    <row r="13" spans="1:19" ht="38.25" x14ac:dyDescent="0.2">
      <c r="A13" s="18"/>
      <c r="B13" s="171" t="s">
        <v>148</v>
      </c>
      <c r="C13" s="23"/>
      <c r="D13" s="23"/>
      <c r="E13" s="39"/>
      <c r="F13" s="40"/>
      <c r="G13" s="40">
        <v>103706.47</v>
      </c>
      <c r="H13" s="24">
        <v>103706.47</v>
      </c>
      <c r="I13" s="31">
        <v>103706.47</v>
      </c>
      <c r="J13" s="93">
        <v>1</v>
      </c>
      <c r="K13" s="31">
        <f t="shared" si="0"/>
        <v>103706.47</v>
      </c>
    </row>
    <row r="14" spans="1:19" ht="25.5" x14ac:dyDescent="0.2">
      <c r="A14" s="18"/>
      <c r="B14" s="165" t="s">
        <v>36</v>
      </c>
      <c r="C14" s="2" t="s">
        <v>37</v>
      </c>
      <c r="D14" s="4" t="s">
        <v>38</v>
      </c>
      <c r="E14" s="35"/>
      <c r="F14" s="36">
        <v>6748.29</v>
      </c>
      <c r="G14" s="36">
        <v>16782.09</v>
      </c>
      <c r="H14" s="9">
        <v>23530.38</v>
      </c>
      <c r="I14" s="29">
        <v>23530.38</v>
      </c>
      <c r="J14" s="91">
        <v>1</v>
      </c>
      <c r="K14" s="29">
        <f t="shared" si="0"/>
        <v>23530.38</v>
      </c>
    </row>
    <row r="15" spans="1:19" x14ac:dyDescent="0.2">
      <c r="A15" s="18"/>
      <c r="B15" s="168"/>
      <c r="C15" s="7" t="s">
        <v>147</v>
      </c>
      <c r="D15" s="8"/>
      <c r="E15" s="37"/>
      <c r="F15" s="38">
        <v>6748.29</v>
      </c>
      <c r="G15" s="38">
        <v>16782.09</v>
      </c>
      <c r="H15" s="10">
        <v>23530.38</v>
      </c>
      <c r="I15" s="30">
        <v>23530.38</v>
      </c>
      <c r="J15" s="92">
        <v>1</v>
      </c>
      <c r="K15" s="30">
        <f t="shared" si="0"/>
        <v>23530.38</v>
      </c>
    </row>
    <row r="16" spans="1:19" ht="25.5" x14ac:dyDescent="0.2">
      <c r="A16" s="18"/>
      <c r="B16" s="171" t="s">
        <v>149</v>
      </c>
      <c r="C16" s="23"/>
      <c r="D16" s="23"/>
      <c r="E16" s="39"/>
      <c r="F16" s="40">
        <v>6748.29</v>
      </c>
      <c r="G16" s="40">
        <v>16782.09</v>
      </c>
      <c r="H16" s="24">
        <v>23530.38</v>
      </c>
      <c r="I16" s="31">
        <v>23530.38</v>
      </c>
      <c r="J16" s="93">
        <v>1</v>
      </c>
      <c r="K16" s="31">
        <f t="shared" si="0"/>
        <v>23530.38</v>
      </c>
    </row>
    <row r="17" spans="1:11" ht="25.5" x14ac:dyDescent="0.2">
      <c r="A17" s="18"/>
      <c r="B17" s="165" t="s">
        <v>268</v>
      </c>
      <c r="C17" s="2" t="s">
        <v>11</v>
      </c>
      <c r="D17" s="4" t="s">
        <v>12</v>
      </c>
      <c r="E17" s="35"/>
      <c r="F17" s="36"/>
      <c r="G17" s="36">
        <v>402.89</v>
      </c>
      <c r="H17" s="9">
        <v>402.89</v>
      </c>
      <c r="I17" s="29">
        <v>402.89</v>
      </c>
      <c r="J17" s="91">
        <v>1</v>
      </c>
      <c r="K17" s="29">
        <f t="shared" si="0"/>
        <v>402.89</v>
      </c>
    </row>
    <row r="18" spans="1:11" x14ac:dyDescent="0.2">
      <c r="A18" s="18"/>
      <c r="B18" s="168"/>
      <c r="C18" s="7" t="s">
        <v>18</v>
      </c>
      <c r="D18" s="8"/>
      <c r="E18" s="37"/>
      <c r="F18" s="38"/>
      <c r="G18" s="38">
        <v>402.89</v>
      </c>
      <c r="H18" s="10">
        <v>402.89</v>
      </c>
      <c r="I18" s="30">
        <v>402.89</v>
      </c>
      <c r="J18" s="92">
        <v>1</v>
      </c>
      <c r="K18" s="30">
        <f t="shared" si="0"/>
        <v>402.89</v>
      </c>
    </row>
    <row r="19" spans="1:11" ht="25.5" x14ac:dyDescent="0.2">
      <c r="A19" s="18"/>
      <c r="B19" s="171" t="s">
        <v>269</v>
      </c>
      <c r="C19" s="23"/>
      <c r="D19" s="23"/>
      <c r="E19" s="39"/>
      <c r="F19" s="40"/>
      <c r="G19" s="40">
        <v>402.89</v>
      </c>
      <c r="H19" s="24">
        <v>402.89</v>
      </c>
      <c r="I19" s="31">
        <v>402.89</v>
      </c>
      <c r="J19" s="93">
        <v>1</v>
      </c>
      <c r="K19" s="31">
        <f t="shared" si="0"/>
        <v>402.89</v>
      </c>
    </row>
    <row r="20" spans="1:11" x14ac:dyDescent="0.2">
      <c r="A20" s="18"/>
      <c r="B20" s="165" t="s">
        <v>39</v>
      </c>
      <c r="C20" s="2" t="s">
        <v>11</v>
      </c>
      <c r="D20" s="4" t="s">
        <v>12</v>
      </c>
      <c r="E20" s="35"/>
      <c r="F20" s="36">
        <v>905.91000000000008</v>
      </c>
      <c r="G20" s="36">
        <v>1850.7399999999998</v>
      </c>
      <c r="H20" s="9">
        <v>2756.6499999999996</v>
      </c>
      <c r="I20" s="29">
        <v>2756.6499999999996</v>
      </c>
      <c r="J20" s="91">
        <v>1</v>
      </c>
      <c r="K20" s="29">
        <f t="shared" si="0"/>
        <v>2756.6499999999996</v>
      </c>
    </row>
    <row r="21" spans="1:11" x14ac:dyDescent="0.2">
      <c r="A21" s="18"/>
      <c r="B21" s="168"/>
      <c r="C21" s="7" t="s">
        <v>18</v>
      </c>
      <c r="D21" s="8"/>
      <c r="E21" s="37"/>
      <c r="F21" s="38">
        <v>905.91000000000008</v>
      </c>
      <c r="G21" s="38">
        <v>1850.7399999999998</v>
      </c>
      <c r="H21" s="10">
        <v>2756.6499999999996</v>
      </c>
      <c r="I21" s="30">
        <v>2756.6499999999996</v>
      </c>
      <c r="J21" s="92">
        <v>1</v>
      </c>
      <c r="K21" s="30">
        <f t="shared" si="0"/>
        <v>2756.6499999999996</v>
      </c>
    </row>
    <row r="22" spans="1:11" ht="25.5" x14ac:dyDescent="0.2">
      <c r="A22" s="18"/>
      <c r="B22" s="171" t="s">
        <v>150</v>
      </c>
      <c r="C22" s="23"/>
      <c r="D22" s="23"/>
      <c r="E22" s="39"/>
      <c r="F22" s="40">
        <v>905.91000000000008</v>
      </c>
      <c r="G22" s="40">
        <v>1850.7399999999998</v>
      </c>
      <c r="H22" s="24">
        <v>2756.6499999999996</v>
      </c>
      <c r="I22" s="31">
        <v>2756.6499999999996</v>
      </c>
      <c r="J22" s="93">
        <v>1</v>
      </c>
      <c r="K22" s="31">
        <f t="shared" si="0"/>
        <v>2756.6499999999996</v>
      </c>
    </row>
    <row r="23" spans="1:11" ht="25.5" x14ac:dyDescent="0.2">
      <c r="A23" s="18"/>
      <c r="B23" s="165" t="s">
        <v>41</v>
      </c>
      <c r="C23" s="2" t="s">
        <v>37</v>
      </c>
      <c r="D23" s="4" t="s">
        <v>38</v>
      </c>
      <c r="E23" s="35"/>
      <c r="F23" s="36">
        <v>6262.5</v>
      </c>
      <c r="G23" s="36">
        <v>7115.5</v>
      </c>
      <c r="H23" s="9">
        <v>13378</v>
      </c>
      <c r="I23" s="29">
        <v>13378</v>
      </c>
      <c r="J23" s="91">
        <v>1</v>
      </c>
      <c r="K23" s="29">
        <f t="shared" si="0"/>
        <v>13378</v>
      </c>
    </row>
    <row r="24" spans="1:11" x14ac:dyDescent="0.2">
      <c r="A24" s="18"/>
      <c r="B24" s="168"/>
      <c r="C24" s="7" t="s">
        <v>147</v>
      </c>
      <c r="D24" s="8"/>
      <c r="E24" s="37"/>
      <c r="F24" s="38">
        <v>6262.5</v>
      </c>
      <c r="G24" s="38">
        <v>7115.5</v>
      </c>
      <c r="H24" s="10">
        <v>13378</v>
      </c>
      <c r="I24" s="30">
        <v>13378</v>
      </c>
      <c r="J24" s="92">
        <v>1</v>
      </c>
      <c r="K24" s="30">
        <f t="shared" si="0"/>
        <v>13378</v>
      </c>
    </row>
    <row r="25" spans="1:11" ht="25.5" x14ac:dyDescent="0.2">
      <c r="A25" s="18"/>
      <c r="B25" s="171" t="s">
        <v>151</v>
      </c>
      <c r="C25" s="23"/>
      <c r="D25" s="23"/>
      <c r="E25" s="39"/>
      <c r="F25" s="40">
        <v>6262.5</v>
      </c>
      <c r="G25" s="40">
        <v>7115.5</v>
      </c>
      <c r="H25" s="24">
        <v>13378</v>
      </c>
      <c r="I25" s="31">
        <v>13378</v>
      </c>
      <c r="J25" s="93">
        <v>1</v>
      </c>
      <c r="K25" s="31">
        <f t="shared" si="0"/>
        <v>13378</v>
      </c>
    </row>
    <row r="26" spans="1:11" x14ac:dyDescent="0.2">
      <c r="A26" s="18"/>
      <c r="B26" s="165" t="s">
        <v>14</v>
      </c>
      <c r="C26" s="2" t="s">
        <v>11</v>
      </c>
      <c r="D26" s="4" t="s">
        <v>12</v>
      </c>
      <c r="E26" s="35">
        <v>4198.74</v>
      </c>
      <c r="F26" s="36">
        <v>3904.8399999999997</v>
      </c>
      <c r="G26" s="36">
        <v>1580.9000000000005</v>
      </c>
      <c r="H26" s="9">
        <v>9684.48</v>
      </c>
      <c r="I26" s="29">
        <v>9684.48</v>
      </c>
      <c r="J26" s="91">
        <v>1</v>
      </c>
      <c r="K26" s="29">
        <f t="shared" si="0"/>
        <v>9684.48</v>
      </c>
    </row>
    <row r="27" spans="1:11" x14ac:dyDescent="0.2">
      <c r="A27" s="18"/>
      <c r="B27" s="168"/>
      <c r="C27" s="7" t="s">
        <v>18</v>
      </c>
      <c r="D27" s="8"/>
      <c r="E27" s="37">
        <v>4198.74</v>
      </c>
      <c r="F27" s="38">
        <v>3904.8399999999997</v>
      </c>
      <c r="G27" s="38">
        <v>1580.9000000000005</v>
      </c>
      <c r="H27" s="10">
        <v>9684.48</v>
      </c>
      <c r="I27" s="30">
        <v>9684.48</v>
      </c>
      <c r="J27" s="92">
        <v>1</v>
      </c>
      <c r="K27" s="30">
        <f t="shared" si="0"/>
        <v>9684.48</v>
      </c>
    </row>
    <row r="28" spans="1:11" x14ac:dyDescent="0.2">
      <c r="A28" s="18"/>
      <c r="B28" s="171" t="s">
        <v>20</v>
      </c>
      <c r="C28" s="23"/>
      <c r="D28" s="23"/>
      <c r="E28" s="39">
        <v>4198.74</v>
      </c>
      <c r="F28" s="40">
        <v>3904.8399999999997</v>
      </c>
      <c r="G28" s="40">
        <v>1580.9000000000005</v>
      </c>
      <c r="H28" s="24">
        <v>9684.48</v>
      </c>
      <c r="I28" s="31">
        <v>9684.48</v>
      </c>
      <c r="J28" s="93">
        <v>1</v>
      </c>
      <c r="K28" s="31">
        <f t="shared" si="0"/>
        <v>9684.48</v>
      </c>
    </row>
    <row r="29" spans="1:11" x14ac:dyDescent="0.2">
      <c r="A29" s="18"/>
      <c r="B29" s="165" t="s">
        <v>42</v>
      </c>
      <c r="C29" s="2" t="s">
        <v>42</v>
      </c>
      <c r="D29" s="4" t="s">
        <v>42</v>
      </c>
      <c r="E29" s="35"/>
      <c r="F29" s="36">
        <v>6.15</v>
      </c>
      <c r="G29" s="36">
        <v>488.21</v>
      </c>
      <c r="H29" s="9">
        <v>494.35999999999996</v>
      </c>
      <c r="I29" s="29">
        <v>494.35999999999996</v>
      </c>
      <c r="J29" s="91">
        <v>1</v>
      </c>
      <c r="K29" s="29">
        <f t="shared" si="0"/>
        <v>494.35999999999996</v>
      </c>
    </row>
    <row r="30" spans="1:11" x14ac:dyDescent="0.2">
      <c r="A30" s="18"/>
      <c r="B30" s="168"/>
      <c r="C30" s="7" t="s">
        <v>154</v>
      </c>
      <c r="D30" s="8"/>
      <c r="E30" s="37"/>
      <c r="F30" s="38">
        <v>6.15</v>
      </c>
      <c r="G30" s="38">
        <v>488.21</v>
      </c>
      <c r="H30" s="10">
        <v>494.35999999999996</v>
      </c>
      <c r="I30" s="30">
        <v>494.35999999999996</v>
      </c>
      <c r="J30" s="92">
        <v>1</v>
      </c>
      <c r="K30" s="30">
        <f t="shared" si="0"/>
        <v>494.35999999999996</v>
      </c>
    </row>
    <row r="31" spans="1:11" x14ac:dyDescent="0.2">
      <c r="A31" s="18"/>
      <c r="B31" s="171" t="s">
        <v>154</v>
      </c>
      <c r="C31" s="23"/>
      <c r="D31" s="23"/>
      <c r="E31" s="39"/>
      <c r="F31" s="40">
        <v>6.15</v>
      </c>
      <c r="G31" s="40">
        <v>488.21</v>
      </c>
      <c r="H31" s="24">
        <v>494.35999999999996</v>
      </c>
      <c r="I31" s="31">
        <v>494.35999999999996</v>
      </c>
      <c r="J31" s="93">
        <v>1</v>
      </c>
      <c r="K31" s="31">
        <f t="shared" si="0"/>
        <v>494.35999999999996</v>
      </c>
    </row>
    <row r="32" spans="1:11" x14ac:dyDescent="0.2">
      <c r="A32" s="135" t="s">
        <v>21</v>
      </c>
      <c r="B32" s="173"/>
      <c r="C32" s="136"/>
      <c r="D32" s="136"/>
      <c r="E32" s="138">
        <v>4198.74</v>
      </c>
      <c r="F32" s="139">
        <v>17827.7</v>
      </c>
      <c r="G32" s="139">
        <v>131926.81</v>
      </c>
      <c r="H32" s="140">
        <v>153953.25</v>
      </c>
      <c r="I32" s="152">
        <v>153953.25</v>
      </c>
      <c r="J32" s="186">
        <v>1</v>
      </c>
      <c r="K32" s="152">
        <f t="shared" si="0"/>
        <v>153953.25</v>
      </c>
    </row>
    <row r="33" spans="1:13" x14ac:dyDescent="0.2">
      <c r="A33" s="4"/>
      <c r="B33" s="167"/>
      <c r="C33" s="4"/>
      <c r="D33" s="4"/>
      <c r="E33" s="35"/>
      <c r="F33" s="36"/>
      <c r="G33" s="36"/>
      <c r="H33" s="9"/>
      <c r="I33" s="29"/>
      <c r="J33" s="91"/>
      <c r="K33" s="29"/>
    </row>
    <row r="34" spans="1:13" x14ac:dyDescent="0.2">
      <c r="A34" s="17" t="s">
        <v>15</v>
      </c>
      <c r="B34" s="165" t="s">
        <v>56</v>
      </c>
      <c r="C34" s="2" t="s">
        <v>57</v>
      </c>
      <c r="D34" s="4" t="s">
        <v>58</v>
      </c>
      <c r="E34" s="35">
        <v>3552.2200000000003</v>
      </c>
      <c r="F34" s="36">
        <v>1966.3299999999997</v>
      </c>
      <c r="G34" s="36">
        <v>3484.3100000000004</v>
      </c>
      <c r="H34" s="9">
        <v>9002.86</v>
      </c>
      <c r="I34" s="29">
        <v>9002.86</v>
      </c>
      <c r="J34" s="91">
        <v>1</v>
      </c>
      <c r="K34" s="29">
        <f t="shared" ref="K34:K42" si="1">J34*H34</f>
        <v>9002.86</v>
      </c>
    </row>
    <row r="35" spans="1:13" x14ac:dyDescent="0.2">
      <c r="A35" s="18"/>
      <c r="B35" s="168"/>
      <c r="C35" s="3"/>
      <c r="D35" s="57" t="s">
        <v>121</v>
      </c>
      <c r="E35" s="58">
        <v>200148.54</v>
      </c>
      <c r="F35" s="59"/>
      <c r="G35" s="59"/>
      <c r="H35" s="60">
        <v>200148.54</v>
      </c>
      <c r="I35" s="61">
        <v>200148.54</v>
      </c>
      <c r="J35" s="98">
        <v>1</v>
      </c>
      <c r="K35" s="61">
        <f t="shared" si="1"/>
        <v>200148.54</v>
      </c>
    </row>
    <row r="36" spans="1:13" x14ac:dyDescent="0.2">
      <c r="A36" s="18"/>
      <c r="B36" s="168"/>
      <c r="C36" s="3"/>
      <c r="D36" s="57" t="s">
        <v>128</v>
      </c>
      <c r="E36" s="58"/>
      <c r="F36" s="59">
        <v>8927.74</v>
      </c>
      <c r="G36" s="59">
        <v>27099.67</v>
      </c>
      <c r="H36" s="60">
        <v>36027.409999999996</v>
      </c>
      <c r="I36" s="61">
        <v>36027.409999999996</v>
      </c>
      <c r="J36" s="98">
        <v>1</v>
      </c>
      <c r="K36" s="61">
        <f t="shared" si="1"/>
        <v>36027.409999999996</v>
      </c>
    </row>
    <row r="37" spans="1:13" x14ac:dyDescent="0.2">
      <c r="A37" s="18"/>
      <c r="B37" s="168"/>
      <c r="C37" s="7" t="s">
        <v>192</v>
      </c>
      <c r="D37" s="8"/>
      <c r="E37" s="37">
        <v>203700.76</v>
      </c>
      <c r="F37" s="38">
        <v>10894.07</v>
      </c>
      <c r="G37" s="38">
        <v>30583.98</v>
      </c>
      <c r="H37" s="10">
        <v>245178.81000000003</v>
      </c>
      <c r="I37" s="30">
        <v>245178.81000000003</v>
      </c>
      <c r="J37" s="92">
        <v>1</v>
      </c>
      <c r="K37" s="30">
        <f t="shared" si="1"/>
        <v>245178.81000000003</v>
      </c>
    </row>
    <row r="38" spans="1:13" x14ac:dyDescent="0.2">
      <c r="A38" s="18"/>
      <c r="B38" s="171" t="s">
        <v>193</v>
      </c>
      <c r="C38" s="23"/>
      <c r="D38" s="23"/>
      <c r="E38" s="39">
        <v>203700.76</v>
      </c>
      <c r="F38" s="40">
        <v>10894.07</v>
      </c>
      <c r="G38" s="40">
        <v>30583.98</v>
      </c>
      <c r="H38" s="24">
        <v>245178.81000000003</v>
      </c>
      <c r="I38" s="31">
        <v>245178.81000000003</v>
      </c>
      <c r="J38" s="93">
        <v>1</v>
      </c>
      <c r="K38" s="31">
        <f t="shared" si="1"/>
        <v>245178.81000000003</v>
      </c>
    </row>
    <row r="39" spans="1:13" x14ac:dyDescent="0.2">
      <c r="A39" s="18"/>
      <c r="B39" s="165" t="s">
        <v>14</v>
      </c>
      <c r="C39" s="2" t="s">
        <v>11</v>
      </c>
      <c r="D39" s="4" t="s">
        <v>12</v>
      </c>
      <c r="E39" s="35">
        <v>98.76</v>
      </c>
      <c r="F39" s="36">
        <v>1969.2299999999998</v>
      </c>
      <c r="G39" s="36">
        <v>2945.7</v>
      </c>
      <c r="H39" s="9">
        <v>5013.6899999999996</v>
      </c>
      <c r="I39" s="29">
        <v>5013.6899999999996</v>
      </c>
      <c r="J39" s="91">
        <v>1</v>
      </c>
      <c r="K39" s="29">
        <f t="shared" si="1"/>
        <v>5013.6899999999996</v>
      </c>
    </row>
    <row r="40" spans="1:13" x14ac:dyDescent="0.2">
      <c r="A40" s="18"/>
      <c r="B40" s="168"/>
      <c r="C40" s="7" t="s">
        <v>18</v>
      </c>
      <c r="D40" s="8"/>
      <c r="E40" s="37">
        <v>98.76</v>
      </c>
      <c r="F40" s="38">
        <v>1969.2299999999998</v>
      </c>
      <c r="G40" s="38">
        <v>2945.7</v>
      </c>
      <c r="H40" s="10">
        <v>5013.6899999999996</v>
      </c>
      <c r="I40" s="30">
        <v>5013.6899999999996</v>
      </c>
      <c r="J40" s="92">
        <v>1</v>
      </c>
      <c r="K40" s="30">
        <f t="shared" si="1"/>
        <v>5013.6899999999996</v>
      </c>
    </row>
    <row r="41" spans="1:13" x14ac:dyDescent="0.2">
      <c r="A41" s="18"/>
      <c r="B41" s="171" t="s">
        <v>20</v>
      </c>
      <c r="C41" s="23"/>
      <c r="D41" s="23"/>
      <c r="E41" s="39">
        <v>98.76</v>
      </c>
      <c r="F41" s="40">
        <v>1969.2299999999998</v>
      </c>
      <c r="G41" s="40">
        <v>2945.7</v>
      </c>
      <c r="H41" s="24">
        <v>5013.6899999999996</v>
      </c>
      <c r="I41" s="31">
        <v>5013.6899999999996</v>
      </c>
      <c r="J41" s="93">
        <v>1</v>
      </c>
      <c r="K41" s="31">
        <f t="shared" si="1"/>
        <v>5013.6899999999996</v>
      </c>
    </row>
    <row r="42" spans="1:13" x14ac:dyDescent="0.2">
      <c r="A42" s="135" t="s">
        <v>22</v>
      </c>
      <c r="B42" s="173"/>
      <c r="C42" s="136"/>
      <c r="D42" s="136"/>
      <c r="E42" s="138">
        <v>203799.52000000002</v>
      </c>
      <c r="F42" s="139">
        <v>12863.3</v>
      </c>
      <c r="G42" s="139">
        <v>33529.68</v>
      </c>
      <c r="H42" s="140">
        <v>250192.50000000003</v>
      </c>
      <c r="I42" s="152">
        <v>250192.50000000003</v>
      </c>
      <c r="J42" s="186">
        <v>1</v>
      </c>
      <c r="K42" s="152">
        <f t="shared" si="1"/>
        <v>250192.50000000003</v>
      </c>
    </row>
    <row r="43" spans="1:13" x14ac:dyDescent="0.2">
      <c r="A43" s="4"/>
      <c r="B43" s="167"/>
      <c r="C43" s="4"/>
      <c r="D43" s="4"/>
      <c r="E43" s="35"/>
      <c r="F43" s="36"/>
      <c r="G43" s="36"/>
      <c r="H43" s="9"/>
      <c r="I43" s="29"/>
      <c r="J43" s="91"/>
      <c r="K43" s="29"/>
    </row>
    <row r="44" spans="1:13" ht="25.5" x14ac:dyDescent="0.2">
      <c r="A44" s="158" t="s">
        <v>66</v>
      </c>
      <c r="B44" s="165" t="s">
        <v>67</v>
      </c>
      <c r="C44" s="2" t="s">
        <v>68</v>
      </c>
      <c r="D44" s="4" t="s">
        <v>92</v>
      </c>
      <c r="E44" s="35"/>
      <c r="F44" s="36"/>
      <c r="G44" s="36">
        <v>2157.88</v>
      </c>
      <c r="H44" s="9">
        <v>2157.88</v>
      </c>
      <c r="I44" s="29">
        <v>2157.88</v>
      </c>
      <c r="J44" s="91">
        <v>1</v>
      </c>
      <c r="K44" s="29">
        <f t="shared" ref="K44:K49" si="2">J44*H44</f>
        <v>2157.88</v>
      </c>
    </row>
    <row r="45" spans="1:13" x14ac:dyDescent="0.2">
      <c r="A45" s="18"/>
      <c r="B45" s="168"/>
      <c r="C45" s="3"/>
      <c r="D45" s="6" t="s">
        <v>69</v>
      </c>
      <c r="E45" s="52">
        <v>597.63</v>
      </c>
      <c r="F45" s="112">
        <v>1300.67</v>
      </c>
      <c r="G45" s="112">
        <v>431.59</v>
      </c>
      <c r="H45" s="11">
        <v>2329.8900000000003</v>
      </c>
      <c r="I45" s="51">
        <v>2329.8900000000003</v>
      </c>
      <c r="J45" s="95">
        <v>0.25650567194159379</v>
      </c>
      <c r="K45" s="101">
        <f t="shared" si="2"/>
        <v>597.63</v>
      </c>
      <c r="M45" s="87"/>
    </row>
    <row r="46" spans="1:13" x14ac:dyDescent="0.2">
      <c r="A46" s="18"/>
      <c r="B46" s="168"/>
      <c r="C46" s="3"/>
      <c r="D46" s="6" t="s">
        <v>70</v>
      </c>
      <c r="E46" s="52">
        <v>7683.38</v>
      </c>
      <c r="F46" s="53">
        <v>1151.21</v>
      </c>
      <c r="G46" s="53">
        <v>3237.7</v>
      </c>
      <c r="H46" s="11">
        <v>12072.29</v>
      </c>
      <c r="I46" s="51">
        <v>12072.29</v>
      </c>
      <c r="J46" s="95">
        <v>1</v>
      </c>
      <c r="K46" s="51">
        <f t="shared" si="2"/>
        <v>12072.29</v>
      </c>
    </row>
    <row r="47" spans="1:13" x14ac:dyDescent="0.2">
      <c r="A47" s="18"/>
      <c r="B47" s="168"/>
      <c r="C47" s="3"/>
      <c r="D47" s="6" t="s">
        <v>71</v>
      </c>
      <c r="E47" s="52">
        <v>8</v>
      </c>
      <c r="F47" s="53">
        <v>6.29</v>
      </c>
      <c r="G47" s="53">
        <v>4.04</v>
      </c>
      <c r="H47" s="11">
        <v>18.329999999999998</v>
      </c>
      <c r="I47" s="51">
        <v>18.329999999999998</v>
      </c>
      <c r="J47" s="95">
        <v>1</v>
      </c>
      <c r="K47" s="51">
        <f t="shared" si="2"/>
        <v>18.329999999999998</v>
      </c>
    </row>
    <row r="48" spans="1:13" x14ac:dyDescent="0.2">
      <c r="A48" s="18"/>
      <c r="B48" s="168"/>
      <c r="C48" s="3"/>
      <c r="D48" s="6" t="s">
        <v>89</v>
      </c>
      <c r="E48" s="52">
        <v>428.88</v>
      </c>
      <c r="F48" s="53">
        <v>27.78</v>
      </c>
      <c r="G48" s="53">
        <v>189.63</v>
      </c>
      <c r="H48" s="11">
        <v>646.29</v>
      </c>
      <c r="I48" s="51">
        <v>646.29</v>
      </c>
      <c r="J48" s="95">
        <v>1</v>
      </c>
      <c r="K48" s="51">
        <f t="shared" si="2"/>
        <v>646.29</v>
      </c>
    </row>
    <row r="49" spans="1:19" x14ac:dyDescent="0.2">
      <c r="A49" s="18"/>
      <c r="B49" s="168"/>
      <c r="C49" s="3"/>
      <c r="D49" s="6" t="s">
        <v>72</v>
      </c>
      <c r="E49" s="52">
        <v>1463.1499999999999</v>
      </c>
      <c r="F49" s="53">
        <v>3595.85</v>
      </c>
      <c r="G49" s="53">
        <v>2107.27</v>
      </c>
      <c r="H49" s="11">
        <v>7166.27</v>
      </c>
      <c r="I49" s="51">
        <v>7166.27</v>
      </c>
      <c r="J49" s="95">
        <v>1</v>
      </c>
      <c r="K49" s="51">
        <f t="shared" si="2"/>
        <v>7166.27</v>
      </c>
    </row>
    <row r="50" spans="1:19" x14ac:dyDescent="0.2">
      <c r="A50" s="18"/>
      <c r="B50" s="168"/>
      <c r="C50" s="7" t="s">
        <v>194</v>
      </c>
      <c r="D50" s="8"/>
      <c r="E50" s="37">
        <v>10181.039999999999</v>
      </c>
      <c r="F50" s="38">
        <v>6081.8</v>
      </c>
      <c r="G50" s="38">
        <v>8128.1100000000006</v>
      </c>
      <c r="H50" s="10">
        <v>24390.950000000004</v>
      </c>
      <c r="I50" s="30">
        <v>24390.950000000004</v>
      </c>
      <c r="J50" s="92">
        <f>+K50/I50</f>
        <v>0.92897939604648438</v>
      </c>
      <c r="K50" s="30">
        <f>SUBTOTAL(9,K44:K49)</f>
        <v>22658.690000000002</v>
      </c>
    </row>
    <row r="51" spans="1:19" x14ac:dyDescent="0.2">
      <c r="A51" s="18"/>
      <c r="B51" s="171" t="s">
        <v>195</v>
      </c>
      <c r="C51" s="23"/>
      <c r="D51" s="23"/>
      <c r="E51" s="39">
        <v>10181.039999999999</v>
      </c>
      <c r="F51" s="40">
        <v>6081.8</v>
      </c>
      <c r="G51" s="40">
        <v>8128.1100000000006</v>
      </c>
      <c r="H51" s="24">
        <v>24390.950000000004</v>
      </c>
      <c r="I51" s="31">
        <v>24390.950000000004</v>
      </c>
      <c r="J51" s="93">
        <f>+K51/I51</f>
        <v>0.92897939604648438</v>
      </c>
      <c r="K51" s="31">
        <f>SUBTOTAL(9,K44:K50)</f>
        <v>22658.690000000002</v>
      </c>
    </row>
    <row r="52" spans="1:19" x14ac:dyDescent="0.2">
      <c r="A52" s="135" t="s">
        <v>196</v>
      </c>
      <c r="B52" s="173"/>
      <c r="C52" s="136"/>
      <c r="D52" s="136"/>
      <c r="E52" s="138">
        <v>10181.039999999999</v>
      </c>
      <c r="F52" s="139">
        <v>6081.8</v>
      </c>
      <c r="G52" s="139">
        <v>8128.1100000000006</v>
      </c>
      <c r="H52" s="140">
        <v>24390.950000000004</v>
      </c>
      <c r="I52" s="152">
        <v>24390.950000000004</v>
      </c>
      <c r="J52" s="186">
        <f>+K52/I52</f>
        <v>0.92897939604648438</v>
      </c>
      <c r="K52" s="152">
        <f>SUBTOTAL(9,K44:K51)</f>
        <v>22658.690000000002</v>
      </c>
    </row>
    <row r="53" spans="1:19" ht="13.5" thickBot="1" x14ac:dyDescent="0.25">
      <c r="A53" s="4"/>
      <c r="B53" s="167"/>
      <c r="C53" s="4"/>
      <c r="D53" s="4"/>
      <c r="E53" s="35"/>
      <c r="F53" s="36"/>
      <c r="G53" s="36"/>
      <c r="H53" s="9"/>
      <c r="I53" s="29"/>
      <c r="J53" s="91"/>
      <c r="K53" s="29"/>
    </row>
    <row r="54" spans="1:19" ht="13.5" thickBot="1" x14ac:dyDescent="0.25">
      <c r="A54" s="142" t="s">
        <v>17</v>
      </c>
      <c r="B54" s="176"/>
      <c r="C54" s="143"/>
      <c r="D54" s="143"/>
      <c r="E54" s="144">
        <v>218179.30000000002</v>
      </c>
      <c r="F54" s="145">
        <v>36772.799999999996</v>
      </c>
      <c r="G54" s="145">
        <v>173584.6</v>
      </c>
      <c r="H54" s="146">
        <v>428536.7</v>
      </c>
      <c r="I54" s="153">
        <v>428536.7</v>
      </c>
      <c r="J54" s="187">
        <f>+K54/I54</f>
        <v>0.99595773244158559</v>
      </c>
      <c r="K54" s="153">
        <f>+K52+K42+K32</f>
        <v>426804.44000000006</v>
      </c>
    </row>
    <row r="58" spans="1:19" ht="13.5" thickBot="1" x14ac:dyDescent="0.25">
      <c r="R58" s="6"/>
      <c r="S58" s="6"/>
    </row>
    <row r="59" spans="1:19" x14ac:dyDescent="0.2">
      <c r="H59" s="47" t="s">
        <v>26</v>
      </c>
      <c r="I59" s="48">
        <v>0</v>
      </c>
      <c r="R59" s="6"/>
      <c r="S59" s="6"/>
    </row>
    <row r="60" spans="1:19" x14ac:dyDescent="0.2">
      <c r="H60" s="45" t="s">
        <v>27</v>
      </c>
      <c r="I60" s="46">
        <v>0</v>
      </c>
      <c r="R60" s="6"/>
      <c r="S60" s="6"/>
    </row>
    <row r="61" spans="1:19" x14ac:dyDescent="0.2">
      <c r="H61" s="45" t="s">
        <v>28</v>
      </c>
      <c r="I61" s="46">
        <v>42404.909999999989</v>
      </c>
      <c r="R61" s="6"/>
      <c r="S61" s="6"/>
    </row>
    <row r="62" spans="1:19" ht="13.5" thickBot="1" x14ac:dyDescent="0.25">
      <c r="H62" s="45" t="s">
        <v>29</v>
      </c>
      <c r="I62" s="46">
        <v>386131.79</v>
      </c>
    </row>
    <row r="63" spans="1:19" ht="13.5" thickBot="1" x14ac:dyDescent="0.25">
      <c r="H63" s="49" t="s">
        <v>30</v>
      </c>
      <c r="I63" s="50">
        <v>428536.69999999995</v>
      </c>
    </row>
  </sheetData>
  <pageMargins left="0.5" right="0.5" top="0.75" bottom="0.5" header="0.3" footer="0.3"/>
  <pageSetup scale="54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zoomScale="80" zoomScaleNormal="80" workbookViewId="0">
      <selection activeCell="B24" sqref="B24"/>
    </sheetView>
  </sheetViews>
  <sheetFormatPr defaultRowHeight="12.75" x14ac:dyDescent="0.2"/>
  <cols>
    <col min="1" max="1" width="16.85546875" customWidth="1"/>
    <col min="2" max="2" width="40.7109375" customWidth="1"/>
    <col min="3" max="3" width="25.7109375" customWidth="1"/>
    <col min="4" max="4" width="40.7109375" customWidth="1"/>
    <col min="5" max="5" width="8" customWidth="1"/>
    <col min="6" max="6" width="8.7109375" customWidth="1"/>
    <col min="7" max="7" width="13.28515625" bestFit="1" customWidth="1"/>
    <col min="8" max="8" width="12.140625" customWidth="1"/>
  </cols>
  <sheetData>
    <row r="1" spans="1:19" x14ac:dyDescent="0.2">
      <c r="A1" s="1" t="s">
        <v>562</v>
      </c>
      <c r="B1" s="1" t="s">
        <v>561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564</v>
      </c>
      <c r="B2" t="s">
        <v>563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6">
        <v>2017</v>
      </c>
      <c r="F6" s="136"/>
      <c r="G6" s="134" t="s">
        <v>16</v>
      </c>
      <c r="H6" s="148" t="s">
        <v>17</v>
      </c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9</v>
      </c>
      <c r="F7" s="34">
        <v>10</v>
      </c>
      <c r="G7" s="16"/>
      <c r="H7" s="115"/>
    </row>
    <row r="8" spans="1:19" x14ac:dyDescent="0.2">
      <c r="A8" s="116" t="s">
        <v>15</v>
      </c>
      <c r="B8" s="83" t="s">
        <v>56</v>
      </c>
      <c r="C8" s="82" t="s">
        <v>57</v>
      </c>
      <c r="D8" s="67" t="s">
        <v>58</v>
      </c>
      <c r="E8" s="66">
        <v>1612.8399999999997</v>
      </c>
      <c r="F8" s="65">
        <v>758.93000000000006</v>
      </c>
      <c r="G8" s="64">
        <v>2371.7699999999995</v>
      </c>
      <c r="H8" s="117">
        <v>2371.7699999999995</v>
      </c>
    </row>
    <row r="9" spans="1:19" x14ac:dyDescent="0.2">
      <c r="A9" s="118"/>
      <c r="B9" s="80"/>
      <c r="C9" s="79" t="s">
        <v>192</v>
      </c>
      <c r="D9" s="78"/>
      <c r="E9" s="77">
        <v>1612.8399999999997</v>
      </c>
      <c r="F9" s="76">
        <v>758.93000000000006</v>
      </c>
      <c r="G9" s="75">
        <v>2371.7699999999995</v>
      </c>
      <c r="H9" s="119">
        <v>2371.7699999999995</v>
      </c>
    </row>
    <row r="10" spans="1:19" x14ac:dyDescent="0.2">
      <c r="A10" s="118"/>
      <c r="B10" s="73" t="s">
        <v>193</v>
      </c>
      <c r="C10" s="72"/>
      <c r="D10" s="72"/>
      <c r="E10" s="71">
        <v>1612.8399999999997</v>
      </c>
      <c r="F10" s="70">
        <v>758.93000000000006</v>
      </c>
      <c r="G10" s="69">
        <v>2371.7699999999995</v>
      </c>
      <c r="H10" s="120">
        <v>2371.7699999999995</v>
      </c>
    </row>
    <row r="11" spans="1:19" x14ac:dyDescent="0.2">
      <c r="A11" s="137" t="s">
        <v>22</v>
      </c>
      <c r="B11" s="136"/>
      <c r="C11" s="136"/>
      <c r="D11" s="136"/>
      <c r="E11" s="138">
        <v>1612.8399999999997</v>
      </c>
      <c r="F11" s="139">
        <v>758.93000000000006</v>
      </c>
      <c r="G11" s="140">
        <v>2371.7699999999995</v>
      </c>
      <c r="H11" s="141">
        <v>2371.7699999999995</v>
      </c>
    </row>
    <row r="12" spans="1:19" x14ac:dyDescent="0.2">
      <c r="A12" s="121"/>
      <c r="B12" s="67"/>
      <c r="C12" s="67"/>
      <c r="D12" s="67"/>
      <c r="E12" s="66"/>
      <c r="F12" s="65"/>
      <c r="G12" s="64"/>
      <c r="H12" s="117"/>
    </row>
    <row r="13" spans="1:19" x14ac:dyDescent="0.2">
      <c r="A13" s="116" t="s">
        <v>66</v>
      </c>
      <c r="B13" s="83" t="s">
        <v>67</v>
      </c>
      <c r="C13" s="82" t="s">
        <v>68</v>
      </c>
      <c r="D13" s="67" t="s">
        <v>70</v>
      </c>
      <c r="E13" s="66">
        <v>76.680000000000007</v>
      </c>
      <c r="F13" s="65">
        <v>28.03</v>
      </c>
      <c r="G13" s="64">
        <v>104.71000000000001</v>
      </c>
      <c r="H13" s="117">
        <v>104.71000000000001</v>
      </c>
    </row>
    <row r="14" spans="1:19" x14ac:dyDescent="0.2">
      <c r="A14" s="118"/>
      <c r="B14" s="80"/>
      <c r="C14" s="81"/>
      <c r="D14" s="6" t="s">
        <v>71</v>
      </c>
      <c r="E14" s="52">
        <v>17.78</v>
      </c>
      <c r="F14" s="53">
        <v>0.91</v>
      </c>
      <c r="G14" s="11">
        <v>18.690000000000001</v>
      </c>
      <c r="H14" s="122">
        <v>18.690000000000001</v>
      </c>
    </row>
    <row r="15" spans="1:19" x14ac:dyDescent="0.2">
      <c r="A15" s="118"/>
      <c r="B15" s="80"/>
      <c r="C15" s="81"/>
      <c r="D15" s="6" t="s">
        <v>89</v>
      </c>
      <c r="E15" s="52">
        <v>2.25</v>
      </c>
      <c r="F15" s="53">
        <v>1.56</v>
      </c>
      <c r="G15" s="11">
        <v>3.81</v>
      </c>
      <c r="H15" s="122">
        <v>3.81</v>
      </c>
    </row>
    <row r="16" spans="1:19" x14ac:dyDescent="0.2">
      <c r="A16" s="118"/>
      <c r="B16" s="80"/>
      <c r="C16" s="81"/>
      <c r="D16" s="6" t="s">
        <v>72</v>
      </c>
      <c r="E16" s="52">
        <v>937.09</v>
      </c>
      <c r="F16" s="53">
        <v>407.23</v>
      </c>
      <c r="G16" s="11">
        <v>1344.3200000000002</v>
      </c>
      <c r="H16" s="122">
        <v>1344.3200000000002</v>
      </c>
    </row>
    <row r="17" spans="1:19" x14ac:dyDescent="0.2">
      <c r="A17" s="118"/>
      <c r="B17" s="80"/>
      <c r="C17" s="79" t="s">
        <v>194</v>
      </c>
      <c r="D17" s="78"/>
      <c r="E17" s="77">
        <v>1033.8</v>
      </c>
      <c r="F17" s="76">
        <v>437.73</v>
      </c>
      <c r="G17" s="75">
        <v>1471.5300000000002</v>
      </c>
      <c r="H17" s="119">
        <v>1471.5300000000002</v>
      </c>
    </row>
    <row r="18" spans="1:19" x14ac:dyDescent="0.2">
      <c r="A18" s="118"/>
      <c r="B18" s="73" t="s">
        <v>195</v>
      </c>
      <c r="C18" s="72"/>
      <c r="D18" s="72"/>
      <c r="E18" s="71">
        <v>1033.8</v>
      </c>
      <c r="F18" s="70">
        <v>437.73</v>
      </c>
      <c r="G18" s="69">
        <v>1471.5300000000002</v>
      </c>
      <c r="H18" s="120">
        <v>1471.5300000000002</v>
      </c>
    </row>
    <row r="19" spans="1:19" x14ac:dyDescent="0.2">
      <c r="A19" s="137" t="s">
        <v>196</v>
      </c>
      <c r="B19" s="136"/>
      <c r="C19" s="136"/>
      <c r="D19" s="136"/>
      <c r="E19" s="138">
        <v>1033.8</v>
      </c>
      <c r="F19" s="139">
        <v>437.73</v>
      </c>
      <c r="G19" s="140">
        <v>1471.5300000000002</v>
      </c>
      <c r="H19" s="141">
        <v>1471.5300000000002</v>
      </c>
    </row>
    <row r="20" spans="1:19" ht="13.5" thickBot="1" x14ac:dyDescent="0.25">
      <c r="A20" s="121"/>
      <c r="B20" s="67"/>
      <c r="C20" s="67"/>
      <c r="D20" s="67"/>
      <c r="E20" s="66"/>
      <c r="F20" s="65"/>
      <c r="G20" s="64"/>
      <c r="H20" s="117"/>
    </row>
    <row r="21" spans="1:19" ht="13.5" thickBot="1" x14ac:dyDescent="0.25">
      <c r="A21" s="142" t="s">
        <v>17</v>
      </c>
      <c r="B21" s="143"/>
      <c r="C21" s="143"/>
      <c r="D21" s="143"/>
      <c r="E21" s="144">
        <v>2646.64</v>
      </c>
      <c r="F21" s="145">
        <v>1196.6599999999999</v>
      </c>
      <c r="G21" s="146">
        <v>3843.2999999999997</v>
      </c>
      <c r="H21" s="147">
        <v>3843.2999999999997</v>
      </c>
    </row>
    <row r="25" spans="1:19" x14ac:dyDescent="0.2">
      <c r="I25" s="6"/>
    </row>
    <row r="26" spans="1:19" x14ac:dyDescent="0.2">
      <c r="I26" s="6"/>
      <c r="R26" s="6"/>
      <c r="S26" s="6"/>
    </row>
    <row r="27" spans="1:19" x14ac:dyDescent="0.2">
      <c r="I27" s="6"/>
      <c r="R27" s="6"/>
      <c r="S27" s="6"/>
    </row>
    <row r="28" spans="1:19" x14ac:dyDescent="0.2">
      <c r="I28" s="6"/>
      <c r="R28" s="6"/>
      <c r="S28" s="6"/>
    </row>
    <row r="29" spans="1:19" x14ac:dyDescent="0.2">
      <c r="I29" s="6"/>
      <c r="R29" s="6"/>
      <c r="S29" s="6"/>
    </row>
  </sheetData>
  <pageMargins left="0.7" right="0.7" top="0.75" bottom="0.75" header="0.3" footer="0.3"/>
  <pageSetup scale="7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view="pageBreakPreview" zoomScale="6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J3" sqref="J3"/>
    </sheetView>
  </sheetViews>
  <sheetFormatPr defaultRowHeight="12.75" x14ac:dyDescent="0.2"/>
  <cols>
    <col min="1" max="1" width="16.42578125" style="128" customWidth="1"/>
    <col min="2" max="2" width="27.28515625" customWidth="1"/>
    <col min="3" max="3" width="16.42578125" customWidth="1"/>
    <col min="4" max="4" width="33.7109375" customWidth="1"/>
    <col min="5" max="5" width="9.5703125" bestFit="1" customWidth="1"/>
    <col min="6" max="6" width="10.28515625" bestFit="1" customWidth="1"/>
    <col min="7" max="7" width="10.85546875" bestFit="1" customWidth="1"/>
    <col min="8" max="8" width="12.42578125" bestFit="1" customWidth="1"/>
    <col min="9" max="9" width="8.140625" bestFit="1" customWidth="1"/>
    <col min="10" max="10" width="16.42578125" bestFit="1" customWidth="1"/>
  </cols>
  <sheetData>
    <row r="1" spans="1:21" x14ac:dyDescent="0.2">
      <c r="A1" s="162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x14ac:dyDescent="0.2">
      <c r="A2" s="132" t="s">
        <v>266</v>
      </c>
      <c r="B2" s="132" t="s">
        <v>265</v>
      </c>
      <c r="C2" s="132"/>
    </row>
    <row r="5" spans="1:21" x14ac:dyDescent="0.2">
      <c r="A5" s="163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</row>
    <row r="6" spans="1:21" x14ac:dyDescent="0.2">
      <c r="A6" s="163"/>
      <c r="B6" s="134"/>
      <c r="C6" s="134"/>
      <c r="D6" s="134"/>
      <c r="E6" s="135">
        <v>2017</v>
      </c>
      <c r="F6" s="136"/>
      <c r="G6" s="133" t="s">
        <v>16</v>
      </c>
      <c r="H6" s="151" t="s">
        <v>17</v>
      </c>
      <c r="I6" s="185" t="s">
        <v>586</v>
      </c>
      <c r="J6" s="151" t="s">
        <v>588</v>
      </c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</row>
    <row r="7" spans="1:21" x14ac:dyDescent="0.2">
      <c r="A7" s="177" t="s">
        <v>2</v>
      </c>
      <c r="B7" s="13" t="s">
        <v>3</v>
      </c>
      <c r="C7" s="13" t="s">
        <v>4</v>
      </c>
      <c r="D7" s="13" t="s">
        <v>5</v>
      </c>
      <c r="E7" s="34">
        <v>11</v>
      </c>
      <c r="F7" s="34">
        <v>12</v>
      </c>
      <c r="G7" s="103"/>
      <c r="H7" s="103"/>
      <c r="I7" s="90"/>
      <c r="J7" s="28"/>
    </row>
    <row r="8" spans="1:21" ht="25.5" x14ac:dyDescent="0.2">
      <c r="A8" s="158" t="s">
        <v>9</v>
      </c>
      <c r="B8" s="19" t="s">
        <v>42</v>
      </c>
      <c r="C8" s="2" t="s">
        <v>42</v>
      </c>
      <c r="D8" s="4" t="s">
        <v>42</v>
      </c>
      <c r="E8" s="35">
        <v>597350.02</v>
      </c>
      <c r="F8" s="36">
        <v>-429134.37</v>
      </c>
      <c r="G8" s="104">
        <v>168215.65000000002</v>
      </c>
      <c r="H8" s="104">
        <v>168215.65000000002</v>
      </c>
      <c r="I8" s="91">
        <v>1</v>
      </c>
      <c r="J8" s="29">
        <f>+G8*I8</f>
        <v>168215.65000000002</v>
      </c>
    </row>
    <row r="9" spans="1:21" x14ac:dyDescent="0.2">
      <c r="A9" s="160"/>
      <c r="B9" s="20"/>
      <c r="C9" s="7" t="s">
        <v>154</v>
      </c>
      <c r="D9" s="8"/>
      <c r="E9" s="37">
        <v>597350.02</v>
      </c>
      <c r="F9" s="38">
        <v>-429134.37</v>
      </c>
      <c r="G9" s="105">
        <v>168215.65000000002</v>
      </c>
      <c r="H9" s="105">
        <v>168215.65000000002</v>
      </c>
      <c r="I9" s="92">
        <f>+J9/H9</f>
        <v>1</v>
      </c>
      <c r="J9" s="30">
        <f>SUBTOTAL(9,J8)</f>
        <v>168215.65000000002</v>
      </c>
    </row>
    <row r="10" spans="1:21" x14ac:dyDescent="0.2">
      <c r="A10" s="160"/>
      <c r="B10" s="22" t="s">
        <v>154</v>
      </c>
      <c r="C10" s="23"/>
      <c r="D10" s="23"/>
      <c r="E10" s="39">
        <v>597350.02</v>
      </c>
      <c r="F10" s="40">
        <v>-429134.37</v>
      </c>
      <c r="G10" s="106">
        <v>168215.65000000002</v>
      </c>
      <c r="H10" s="106">
        <v>168215.65000000002</v>
      </c>
      <c r="I10" s="93">
        <f>+J10/H10</f>
        <v>1</v>
      </c>
      <c r="J10" s="31">
        <f>+SUBTOTAL(9,J8)</f>
        <v>168215.65000000002</v>
      </c>
    </row>
    <row r="11" spans="1:21" ht="25.5" x14ac:dyDescent="0.2">
      <c r="A11" s="178" t="s">
        <v>21</v>
      </c>
      <c r="B11" s="136"/>
      <c r="C11" s="136"/>
      <c r="D11" s="136"/>
      <c r="E11" s="138">
        <v>597350.02</v>
      </c>
      <c r="F11" s="139">
        <v>-429134.37</v>
      </c>
      <c r="G11" s="152">
        <v>168215.65000000002</v>
      </c>
      <c r="H11" s="152">
        <v>168215.65000000002</v>
      </c>
      <c r="I11" s="186">
        <f>+J11/H11</f>
        <v>1</v>
      </c>
      <c r="J11" s="152">
        <f>SUBTOTAL(9,J8)</f>
        <v>168215.65000000002</v>
      </c>
    </row>
    <row r="12" spans="1:21" x14ac:dyDescent="0.2">
      <c r="A12" s="167"/>
      <c r="B12" s="4"/>
      <c r="C12" s="4"/>
      <c r="D12" s="4"/>
      <c r="E12" s="35"/>
      <c r="F12" s="36"/>
      <c r="G12" s="104"/>
      <c r="H12" s="104"/>
      <c r="I12" s="9"/>
      <c r="J12" s="29"/>
    </row>
    <row r="13" spans="1:21" x14ac:dyDescent="0.2">
      <c r="A13" s="158" t="s">
        <v>54</v>
      </c>
      <c r="B13" s="19" t="s">
        <v>127</v>
      </c>
      <c r="C13" s="2" t="s">
        <v>37</v>
      </c>
      <c r="D13" s="4" t="s">
        <v>99</v>
      </c>
      <c r="E13" s="35"/>
      <c r="F13" s="36">
        <v>555535.52</v>
      </c>
      <c r="G13" s="104">
        <v>555535.52</v>
      </c>
      <c r="H13" s="104">
        <v>555535.52</v>
      </c>
      <c r="I13" s="91">
        <v>1</v>
      </c>
      <c r="J13" s="29">
        <f t="shared" ref="J13" si="0">+G13*I13</f>
        <v>555535.52</v>
      </c>
    </row>
    <row r="14" spans="1:21" x14ac:dyDescent="0.2">
      <c r="A14" s="160"/>
      <c r="B14" s="20"/>
      <c r="C14" s="7" t="s">
        <v>147</v>
      </c>
      <c r="D14" s="8"/>
      <c r="E14" s="37"/>
      <c r="F14" s="38">
        <v>555535.52</v>
      </c>
      <c r="G14" s="105">
        <v>555535.52</v>
      </c>
      <c r="H14" s="105">
        <v>555535.52</v>
      </c>
      <c r="I14" s="92">
        <f t="shared" ref="I14:I16" si="1">+J14/H14</f>
        <v>1</v>
      </c>
      <c r="J14" s="30">
        <f>SUBTOTAL(9,J13)</f>
        <v>555535.52</v>
      </c>
    </row>
    <row r="15" spans="1:21" x14ac:dyDescent="0.2">
      <c r="A15" s="160"/>
      <c r="B15" s="22" t="s">
        <v>182</v>
      </c>
      <c r="C15" s="23"/>
      <c r="D15" s="23"/>
      <c r="E15" s="39"/>
      <c r="F15" s="40">
        <v>555535.52</v>
      </c>
      <c r="G15" s="106">
        <v>555535.52</v>
      </c>
      <c r="H15" s="106">
        <v>555535.52</v>
      </c>
      <c r="I15" s="93">
        <f t="shared" si="1"/>
        <v>1</v>
      </c>
      <c r="J15" s="31">
        <f>SUBTOTAL(9,J13)</f>
        <v>555535.52</v>
      </c>
    </row>
    <row r="16" spans="1:21" ht="25.5" x14ac:dyDescent="0.2">
      <c r="A16" s="178" t="s">
        <v>191</v>
      </c>
      <c r="B16" s="136"/>
      <c r="C16" s="136"/>
      <c r="D16" s="136"/>
      <c r="E16" s="138"/>
      <c r="F16" s="139">
        <v>555535.52</v>
      </c>
      <c r="G16" s="152">
        <v>555535.52</v>
      </c>
      <c r="H16" s="152">
        <v>555535.52</v>
      </c>
      <c r="I16" s="186">
        <f t="shared" si="1"/>
        <v>1</v>
      </c>
      <c r="J16" s="152">
        <f>SUBTOTAL(9,J13)</f>
        <v>555535.52</v>
      </c>
    </row>
    <row r="17" spans="1:10" x14ac:dyDescent="0.2">
      <c r="A17" s="167"/>
      <c r="B17" s="4"/>
      <c r="C17" s="4"/>
      <c r="D17" s="4"/>
      <c r="E17" s="35"/>
      <c r="F17" s="36"/>
      <c r="G17" s="104"/>
      <c r="H17" s="104"/>
      <c r="I17" s="9"/>
      <c r="J17" s="29"/>
    </row>
    <row r="18" spans="1:10" x14ac:dyDescent="0.2">
      <c r="A18" s="158" t="s">
        <v>15</v>
      </c>
      <c r="B18" s="19" t="s">
        <v>56</v>
      </c>
      <c r="C18" s="2" t="s">
        <v>57</v>
      </c>
      <c r="D18" s="4" t="s">
        <v>58</v>
      </c>
      <c r="E18" s="35"/>
      <c r="F18" s="36">
        <v>3666.53</v>
      </c>
      <c r="G18" s="104">
        <v>3666.53</v>
      </c>
      <c r="H18" s="104">
        <v>3666.53</v>
      </c>
      <c r="I18" s="91">
        <v>1</v>
      </c>
      <c r="J18" s="29">
        <f t="shared" ref="J18" si="2">+G18*I18</f>
        <v>3666.53</v>
      </c>
    </row>
    <row r="19" spans="1:10" x14ac:dyDescent="0.2">
      <c r="A19" s="160"/>
      <c r="B19" s="20"/>
      <c r="C19" s="7" t="s">
        <v>192</v>
      </c>
      <c r="D19" s="8"/>
      <c r="E19" s="37"/>
      <c r="F19" s="38">
        <v>3666.53</v>
      </c>
      <c r="G19" s="105">
        <v>3666.53</v>
      </c>
      <c r="H19" s="105">
        <v>3666.53</v>
      </c>
      <c r="I19" s="92">
        <f>+J19/H19</f>
        <v>1</v>
      </c>
      <c r="J19" s="30">
        <f>SUBTOTAL(9,J18)</f>
        <v>3666.53</v>
      </c>
    </row>
    <row r="20" spans="1:10" x14ac:dyDescent="0.2">
      <c r="A20" s="160"/>
      <c r="B20" s="22" t="s">
        <v>193</v>
      </c>
      <c r="C20" s="23"/>
      <c r="D20" s="23"/>
      <c r="E20" s="39"/>
      <c r="F20" s="40">
        <v>3666.53</v>
      </c>
      <c r="G20" s="106">
        <v>3666.53</v>
      </c>
      <c r="H20" s="106">
        <v>3666.53</v>
      </c>
      <c r="I20" s="93">
        <f>+J20/H20</f>
        <v>1</v>
      </c>
      <c r="J20" s="31">
        <f>SUBTOTAL(9,J18)</f>
        <v>3666.53</v>
      </c>
    </row>
    <row r="21" spans="1:10" x14ac:dyDescent="0.2">
      <c r="A21" s="160"/>
      <c r="B21" s="19" t="s">
        <v>14</v>
      </c>
      <c r="C21" s="2" t="s">
        <v>11</v>
      </c>
      <c r="D21" s="4" t="s">
        <v>64</v>
      </c>
      <c r="E21" s="35"/>
      <c r="F21" s="36">
        <v>80394.22</v>
      </c>
      <c r="G21" s="104">
        <v>80394.22</v>
      </c>
      <c r="H21" s="104">
        <v>80394.22</v>
      </c>
      <c r="I21" s="91">
        <v>1</v>
      </c>
      <c r="J21" s="29">
        <f t="shared" ref="J21" si="3">+G21*I21</f>
        <v>80394.22</v>
      </c>
    </row>
    <row r="22" spans="1:10" x14ac:dyDescent="0.2">
      <c r="A22" s="160"/>
      <c r="B22" s="20"/>
      <c r="C22" s="7" t="s">
        <v>18</v>
      </c>
      <c r="D22" s="8"/>
      <c r="E22" s="37"/>
      <c r="F22" s="38">
        <v>80394.22</v>
      </c>
      <c r="G22" s="105">
        <v>80394.22</v>
      </c>
      <c r="H22" s="105">
        <v>80394.22</v>
      </c>
      <c r="I22" s="92">
        <f>+J22/H22</f>
        <v>1</v>
      </c>
      <c r="J22" s="30">
        <f>SUBTOTAL(9,J21)</f>
        <v>80394.22</v>
      </c>
    </row>
    <row r="23" spans="1:10" x14ac:dyDescent="0.2">
      <c r="A23" s="160"/>
      <c r="B23" s="22" t="s">
        <v>20</v>
      </c>
      <c r="C23" s="23"/>
      <c r="D23" s="23"/>
      <c r="E23" s="39"/>
      <c r="F23" s="40">
        <v>80394.22</v>
      </c>
      <c r="G23" s="106">
        <v>80394.22</v>
      </c>
      <c r="H23" s="106">
        <v>80394.22</v>
      </c>
      <c r="I23" s="93">
        <f>+J23/H23</f>
        <v>1</v>
      </c>
      <c r="J23" s="31">
        <f>SUBTOTAL(9,J21)</f>
        <v>80394.22</v>
      </c>
    </row>
    <row r="24" spans="1:10" ht="25.5" x14ac:dyDescent="0.2">
      <c r="A24" s="178" t="s">
        <v>22</v>
      </c>
      <c r="B24" s="136"/>
      <c r="C24" s="136"/>
      <c r="D24" s="136"/>
      <c r="E24" s="138"/>
      <c r="F24" s="139">
        <v>84060.75</v>
      </c>
      <c r="G24" s="152">
        <v>84060.75</v>
      </c>
      <c r="H24" s="152">
        <v>84060.75</v>
      </c>
      <c r="I24" s="186">
        <f>+J24/H24</f>
        <v>1</v>
      </c>
      <c r="J24" s="152">
        <f>SUBTOTAL(9,J18:J23)</f>
        <v>84060.75</v>
      </c>
    </row>
    <row r="25" spans="1:10" x14ac:dyDescent="0.2">
      <c r="A25" s="167"/>
      <c r="B25" s="4"/>
      <c r="C25" s="4"/>
      <c r="D25" s="4"/>
      <c r="E25" s="35"/>
      <c r="F25" s="36"/>
      <c r="G25" s="104"/>
      <c r="H25" s="104"/>
      <c r="I25" s="9"/>
      <c r="J25" s="29"/>
    </row>
    <row r="26" spans="1:10" ht="25.5" x14ac:dyDescent="0.2">
      <c r="A26" s="158" t="s">
        <v>66</v>
      </c>
      <c r="B26" s="19" t="s">
        <v>67</v>
      </c>
      <c r="C26" s="2" t="s">
        <v>68</v>
      </c>
      <c r="D26" s="4" t="s">
        <v>92</v>
      </c>
      <c r="E26" s="35"/>
      <c r="F26" s="36">
        <v>4619.6400000000003</v>
      </c>
      <c r="G26" s="104">
        <v>4619.6400000000003</v>
      </c>
      <c r="H26" s="104">
        <v>4619.6400000000003</v>
      </c>
      <c r="I26" s="91">
        <v>1</v>
      </c>
      <c r="J26" s="29">
        <f t="shared" ref="J26:J30" si="4">+G26*I26</f>
        <v>4619.6400000000003</v>
      </c>
    </row>
    <row r="27" spans="1:10" x14ac:dyDescent="0.2">
      <c r="A27" s="160"/>
      <c r="B27" s="20"/>
      <c r="C27" s="3"/>
      <c r="D27" s="6" t="s">
        <v>69</v>
      </c>
      <c r="E27" s="58"/>
      <c r="F27" s="59">
        <v>1958</v>
      </c>
      <c r="G27" s="107">
        <v>1958</v>
      </c>
      <c r="H27" s="107">
        <v>1958</v>
      </c>
      <c r="I27" s="95">
        <v>0</v>
      </c>
      <c r="J27" s="51">
        <f t="shared" si="4"/>
        <v>0</v>
      </c>
    </row>
    <row r="28" spans="1:10" x14ac:dyDescent="0.2">
      <c r="A28" s="160"/>
      <c r="B28" s="20"/>
      <c r="C28" s="3"/>
      <c r="D28" s="6" t="s">
        <v>70</v>
      </c>
      <c r="E28" s="52"/>
      <c r="F28" s="53">
        <v>12515.79</v>
      </c>
      <c r="G28" s="107">
        <v>12515.79</v>
      </c>
      <c r="H28" s="107">
        <v>12515.79</v>
      </c>
      <c r="I28" s="95">
        <v>1</v>
      </c>
      <c r="J28" s="51">
        <f t="shared" si="4"/>
        <v>12515.79</v>
      </c>
    </row>
    <row r="29" spans="1:10" x14ac:dyDescent="0.2">
      <c r="A29" s="160"/>
      <c r="B29" s="20"/>
      <c r="C29" s="3"/>
      <c r="D29" s="6" t="s">
        <v>71</v>
      </c>
      <c r="E29" s="52"/>
      <c r="F29" s="53">
        <v>34.81</v>
      </c>
      <c r="G29" s="107">
        <v>34.81</v>
      </c>
      <c r="H29" s="107">
        <v>34.81</v>
      </c>
      <c r="I29" s="95">
        <v>1</v>
      </c>
      <c r="J29" s="51">
        <f t="shared" si="4"/>
        <v>34.81</v>
      </c>
    </row>
    <row r="30" spans="1:10" x14ac:dyDescent="0.2">
      <c r="A30" s="160"/>
      <c r="B30" s="20"/>
      <c r="C30" s="3"/>
      <c r="D30" s="6" t="s">
        <v>89</v>
      </c>
      <c r="E30" s="52"/>
      <c r="F30" s="53">
        <v>733.05</v>
      </c>
      <c r="G30" s="107">
        <v>733.05</v>
      </c>
      <c r="H30" s="107">
        <v>733.05</v>
      </c>
      <c r="I30" s="95">
        <v>1</v>
      </c>
      <c r="J30" s="51">
        <f t="shared" si="4"/>
        <v>733.05</v>
      </c>
    </row>
    <row r="31" spans="1:10" x14ac:dyDescent="0.2">
      <c r="A31" s="160"/>
      <c r="B31" s="20"/>
      <c r="C31" s="7" t="s">
        <v>194</v>
      </c>
      <c r="D31" s="8"/>
      <c r="E31" s="37"/>
      <c r="F31" s="38">
        <v>19861.29</v>
      </c>
      <c r="G31" s="105">
        <v>19861.29</v>
      </c>
      <c r="H31" s="105">
        <v>19861.29</v>
      </c>
      <c r="I31" s="92">
        <f t="shared" ref="I31:I33" si="5">+J31/H31</f>
        <v>0.90141627255832824</v>
      </c>
      <c r="J31" s="30">
        <f>SUBTOTAL(9,J26:J30)</f>
        <v>17903.29</v>
      </c>
    </row>
    <row r="32" spans="1:10" x14ac:dyDescent="0.2">
      <c r="A32" s="160"/>
      <c r="B32" s="22" t="s">
        <v>195</v>
      </c>
      <c r="C32" s="23"/>
      <c r="D32" s="23"/>
      <c r="E32" s="39"/>
      <c r="F32" s="40">
        <v>19861.29</v>
      </c>
      <c r="G32" s="106">
        <v>19861.29</v>
      </c>
      <c r="H32" s="106">
        <v>19861.29</v>
      </c>
      <c r="I32" s="93">
        <f t="shared" si="5"/>
        <v>0.90141627255832824</v>
      </c>
      <c r="J32" s="31">
        <f>SUBTOTAL(9,J26:J31)</f>
        <v>17903.29</v>
      </c>
    </row>
    <row r="33" spans="1:21" ht="25.5" x14ac:dyDescent="0.2">
      <c r="A33" s="178" t="s">
        <v>196</v>
      </c>
      <c r="B33" s="136"/>
      <c r="C33" s="136"/>
      <c r="D33" s="136"/>
      <c r="E33" s="138"/>
      <c r="F33" s="139">
        <v>19861.29</v>
      </c>
      <c r="G33" s="152">
        <v>19861.29</v>
      </c>
      <c r="H33" s="152">
        <v>19861.29</v>
      </c>
      <c r="I33" s="186">
        <f t="shared" si="5"/>
        <v>0.90141627255832824</v>
      </c>
      <c r="J33" s="152">
        <f>SUBTOTAL(9,J26:J32)</f>
        <v>17903.29</v>
      </c>
    </row>
    <row r="34" spans="1:21" ht="13.5" thickBot="1" x14ac:dyDescent="0.25">
      <c r="A34" s="167"/>
      <c r="B34" s="4"/>
      <c r="C34" s="4"/>
      <c r="D34" s="4"/>
      <c r="E34" s="35"/>
      <c r="F34" s="36"/>
      <c r="G34" s="104"/>
      <c r="H34" s="104"/>
      <c r="I34" s="9"/>
      <c r="J34" s="29"/>
    </row>
    <row r="35" spans="1:21" ht="13.5" thickBot="1" x14ac:dyDescent="0.25">
      <c r="A35" s="179" t="s">
        <v>17</v>
      </c>
      <c r="B35" s="143"/>
      <c r="C35" s="143"/>
      <c r="D35" s="143"/>
      <c r="E35" s="144">
        <v>597350.02</v>
      </c>
      <c r="F35" s="145">
        <v>230323.19000000003</v>
      </c>
      <c r="G35" s="153">
        <v>827673.21000000008</v>
      </c>
      <c r="H35" s="153">
        <v>827673.21000000008</v>
      </c>
      <c r="I35" s="187">
        <f>+J35/H35</f>
        <v>0.99763433203304974</v>
      </c>
      <c r="J35" s="153">
        <f>SUBTOTAL(9,J8:J33)</f>
        <v>825715.2100000002</v>
      </c>
    </row>
    <row r="38" spans="1:21" x14ac:dyDescent="0.2">
      <c r="K38" s="6"/>
    </row>
    <row r="39" spans="1:21" x14ac:dyDescent="0.2">
      <c r="K39" s="6"/>
      <c r="T39" s="6"/>
      <c r="U39" s="6"/>
    </row>
    <row r="40" spans="1:21" x14ac:dyDescent="0.2">
      <c r="K40" s="6"/>
      <c r="T40" s="6"/>
      <c r="U40" s="6"/>
    </row>
    <row r="41" spans="1:21" x14ac:dyDescent="0.2">
      <c r="K41" s="6"/>
      <c r="T41" s="6"/>
      <c r="U41" s="6"/>
    </row>
    <row r="42" spans="1:21" x14ac:dyDescent="0.2">
      <c r="K42" s="6"/>
      <c r="T42" s="6"/>
      <c r="U42" s="6"/>
    </row>
  </sheetData>
  <pageMargins left="0.7" right="0.7" top="0.75" bottom="0.75" header="0.3" footer="0.3"/>
  <pageSetup scale="6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7" customWidth="1"/>
    <col min="2" max="2" width="40.7109375" customWidth="1"/>
    <col min="3" max="3" width="25.7109375" customWidth="1"/>
    <col min="4" max="4" width="40.7109375" customWidth="1"/>
    <col min="5" max="5" width="5.7109375" bestFit="1" customWidth="1"/>
    <col min="6" max="6" width="7.42578125" bestFit="1" customWidth="1"/>
    <col min="7" max="7" width="3.7109375" bestFit="1" customWidth="1"/>
    <col min="8" max="8" width="10.85546875" bestFit="1" customWidth="1"/>
    <col min="9" max="9" width="12.42578125" bestFit="1" customWidth="1"/>
    <col min="10" max="10" width="8.140625" style="96" bestFit="1" customWidth="1"/>
    <col min="11" max="11" width="16.42578125" bestFit="1" customWidth="1"/>
  </cols>
  <sheetData>
    <row r="1" spans="1:19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97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264</v>
      </c>
      <c r="B2" t="s">
        <v>263</v>
      </c>
    </row>
    <row r="5" spans="1:19" s="62" customFormat="1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84"/>
      <c r="K5" s="161"/>
    </row>
    <row r="6" spans="1:19" s="62" customFormat="1" x14ac:dyDescent="0.2">
      <c r="A6" s="134"/>
      <c r="B6" s="134"/>
      <c r="C6" s="134"/>
      <c r="D6" s="134"/>
      <c r="E6" s="135">
        <v>2017</v>
      </c>
      <c r="F6" s="136"/>
      <c r="G6" s="136"/>
      <c r="H6" s="133" t="s">
        <v>16</v>
      </c>
      <c r="I6" s="151" t="s">
        <v>17</v>
      </c>
      <c r="J6" s="185" t="s">
        <v>586</v>
      </c>
      <c r="K6" s="151" t="s">
        <v>588</v>
      </c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10</v>
      </c>
      <c r="F7" s="34">
        <v>11</v>
      </c>
      <c r="G7" s="34">
        <v>12</v>
      </c>
      <c r="H7" s="16"/>
      <c r="I7" s="28"/>
      <c r="J7" s="90"/>
      <c r="K7" s="28"/>
    </row>
    <row r="8" spans="1:19" ht="25.5" x14ac:dyDescent="0.2">
      <c r="A8" s="158" t="s">
        <v>9</v>
      </c>
      <c r="B8" s="19" t="s">
        <v>14</v>
      </c>
      <c r="C8" s="2" t="s">
        <v>11</v>
      </c>
      <c r="D8" s="4" t="s">
        <v>12</v>
      </c>
      <c r="E8" s="35">
        <v>19.11</v>
      </c>
      <c r="F8" s="36">
        <v>-19.11</v>
      </c>
      <c r="G8" s="36"/>
      <c r="H8" s="9">
        <v>0</v>
      </c>
      <c r="I8" s="29">
        <v>0</v>
      </c>
      <c r="J8" s="91">
        <v>1</v>
      </c>
      <c r="K8" s="29">
        <f>J8*H8</f>
        <v>0</v>
      </c>
    </row>
    <row r="9" spans="1:19" x14ac:dyDescent="0.2">
      <c r="A9" s="18"/>
      <c r="B9" s="20"/>
      <c r="C9" s="7" t="s">
        <v>18</v>
      </c>
      <c r="D9" s="8"/>
      <c r="E9" s="37">
        <v>19.11</v>
      </c>
      <c r="F9" s="38">
        <v>-19.11</v>
      </c>
      <c r="G9" s="38"/>
      <c r="H9" s="10">
        <v>0</v>
      </c>
      <c r="I9" s="30">
        <v>0</v>
      </c>
      <c r="J9" s="92">
        <v>1</v>
      </c>
      <c r="K9" s="30">
        <f t="shared" ref="K9:K14" si="0">J9*H9</f>
        <v>0</v>
      </c>
    </row>
    <row r="10" spans="1:19" x14ac:dyDescent="0.2">
      <c r="A10" s="18"/>
      <c r="B10" s="22" t="s">
        <v>20</v>
      </c>
      <c r="C10" s="23"/>
      <c r="D10" s="23"/>
      <c r="E10" s="39">
        <v>19.11</v>
      </c>
      <c r="F10" s="40">
        <v>-19.11</v>
      </c>
      <c r="G10" s="40"/>
      <c r="H10" s="24">
        <v>0</v>
      </c>
      <c r="I10" s="31">
        <v>0</v>
      </c>
      <c r="J10" s="93">
        <v>1</v>
      </c>
      <c r="K10" s="31">
        <f t="shared" si="0"/>
        <v>0</v>
      </c>
    </row>
    <row r="11" spans="1:19" x14ac:dyDescent="0.2">
      <c r="A11" s="18"/>
      <c r="B11" s="19" t="s">
        <v>77</v>
      </c>
      <c r="C11" s="2" t="s">
        <v>11</v>
      </c>
      <c r="D11" s="4" t="s">
        <v>12</v>
      </c>
      <c r="E11" s="35">
        <v>14.92</v>
      </c>
      <c r="F11" s="36"/>
      <c r="G11" s="36"/>
      <c r="H11" s="9">
        <v>14.92</v>
      </c>
      <c r="I11" s="29">
        <v>14.92</v>
      </c>
      <c r="J11" s="91">
        <v>1</v>
      </c>
      <c r="K11" s="29">
        <f t="shared" si="0"/>
        <v>14.92</v>
      </c>
    </row>
    <row r="12" spans="1:19" x14ac:dyDescent="0.2">
      <c r="A12" s="18"/>
      <c r="B12" s="20"/>
      <c r="C12" s="7" t="s">
        <v>18</v>
      </c>
      <c r="D12" s="8"/>
      <c r="E12" s="37">
        <v>14.92</v>
      </c>
      <c r="F12" s="38"/>
      <c r="G12" s="38"/>
      <c r="H12" s="10">
        <v>14.92</v>
      </c>
      <c r="I12" s="30">
        <v>14.92</v>
      </c>
      <c r="J12" s="92">
        <v>1</v>
      </c>
      <c r="K12" s="30">
        <f t="shared" si="0"/>
        <v>14.92</v>
      </c>
    </row>
    <row r="13" spans="1:19" x14ac:dyDescent="0.2">
      <c r="A13" s="18"/>
      <c r="B13" s="22" t="s">
        <v>153</v>
      </c>
      <c r="C13" s="23"/>
      <c r="D13" s="23"/>
      <c r="E13" s="39">
        <v>14.92</v>
      </c>
      <c r="F13" s="40"/>
      <c r="G13" s="40"/>
      <c r="H13" s="24">
        <v>14.92</v>
      </c>
      <c r="I13" s="31">
        <v>14.92</v>
      </c>
      <c r="J13" s="93">
        <v>1</v>
      </c>
      <c r="K13" s="31">
        <f t="shared" si="0"/>
        <v>14.92</v>
      </c>
    </row>
    <row r="14" spans="1:19" x14ac:dyDescent="0.2">
      <c r="A14" s="135" t="s">
        <v>21</v>
      </c>
      <c r="B14" s="136"/>
      <c r="C14" s="136"/>
      <c r="D14" s="136"/>
      <c r="E14" s="138">
        <v>34.03</v>
      </c>
      <c r="F14" s="139">
        <v>-19.11</v>
      </c>
      <c r="G14" s="139"/>
      <c r="H14" s="140">
        <v>14.92</v>
      </c>
      <c r="I14" s="152">
        <v>14.92</v>
      </c>
      <c r="J14" s="186">
        <v>1</v>
      </c>
      <c r="K14" s="152">
        <f t="shared" si="0"/>
        <v>14.92</v>
      </c>
    </row>
    <row r="15" spans="1:19" x14ac:dyDescent="0.2">
      <c r="A15" s="4"/>
      <c r="B15" s="4"/>
      <c r="C15" s="4"/>
      <c r="D15" s="4"/>
      <c r="E15" s="35"/>
      <c r="F15" s="36"/>
      <c r="G15" s="36"/>
      <c r="H15" s="9"/>
      <c r="I15" s="29"/>
      <c r="J15" s="91"/>
      <c r="K15" s="29"/>
    </row>
    <row r="16" spans="1:19" x14ac:dyDescent="0.2">
      <c r="A16" s="17" t="s">
        <v>15</v>
      </c>
      <c r="B16" s="19" t="s">
        <v>14</v>
      </c>
      <c r="C16" s="2" t="s">
        <v>11</v>
      </c>
      <c r="D16" s="4" t="s">
        <v>12</v>
      </c>
      <c r="E16" s="35">
        <v>17.22</v>
      </c>
      <c r="F16" s="36">
        <v>-8.56</v>
      </c>
      <c r="G16" s="36"/>
      <c r="H16" s="9">
        <v>8.6599999999999984</v>
      </c>
      <c r="I16" s="29">
        <v>8.6599999999999984</v>
      </c>
      <c r="J16" s="91">
        <v>1</v>
      </c>
      <c r="K16" s="29">
        <f t="shared" ref="K16:K19" si="1">J16*H16</f>
        <v>8.6599999999999984</v>
      </c>
    </row>
    <row r="17" spans="1:12" x14ac:dyDescent="0.2">
      <c r="A17" s="18"/>
      <c r="B17" s="20"/>
      <c r="C17" s="7" t="s">
        <v>18</v>
      </c>
      <c r="D17" s="8"/>
      <c r="E17" s="37">
        <v>17.22</v>
      </c>
      <c r="F17" s="38">
        <v>-8.56</v>
      </c>
      <c r="G17" s="38"/>
      <c r="H17" s="10">
        <v>8.6599999999999984</v>
      </c>
      <c r="I17" s="30">
        <v>8.6599999999999984</v>
      </c>
      <c r="J17" s="92">
        <v>1</v>
      </c>
      <c r="K17" s="30">
        <f t="shared" si="1"/>
        <v>8.6599999999999984</v>
      </c>
    </row>
    <row r="18" spans="1:12" x14ac:dyDescent="0.2">
      <c r="A18" s="18"/>
      <c r="B18" s="22" t="s">
        <v>20</v>
      </c>
      <c r="C18" s="23"/>
      <c r="D18" s="23"/>
      <c r="E18" s="39">
        <v>17.22</v>
      </c>
      <c r="F18" s="40">
        <v>-8.56</v>
      </c>
      <c r="G18" s="40"/>
      <c r="H18" s="24">
        <v>8.6599999999999984</v>
      </c>
      <c r="I18" s="31">
        <v>8.6599999999999984</v>
      </c>
      <c r="J18" s="93">
        <v>1</v>
      </c>
      <c r="K18" s="31">
        <f t="shared" si="1"/>
        <v>8.6599999999999984</v>
      </c>
    </row>
    <row r="19" spans="1:12" x14ac:dyDescent="0.2">
      <c r="A19" s="135" t="s">
        <v>22</v>
      </c>
      <c r="B19" s="136"/>
      <c r="C19" s="136"/>
      <c r="D19" s="136"/>
      <c r="E19" s="138">
        <v>17.22</v>
      </c>
      <c r="F19" s="139">
        <v>-8.56</v>
      </c>
      <c r="G19" s="139"/>
      <c r="H19" s="140">
        <v>8.6599999999999984</v>
      </c>
      <c r="I19" s="152">
        <v>8.6599999999999984</v>
      </c>
      <c r="J19" s="186">
        <v>1</v>
      </c>
      <c r="K19" s="152">
        <f t="shared" si="1"/>
        <v>8.6599999999999984</v>
      </c>
    </row>
    <row r="20" spans="1:12" x14ac:dyDescent="0.2">
      <c r="A20" s="4"/>
      <c r="B20" s="4"/>
      <c r="C20" s="4"/>
      <c r="D20" s="4"/>
      <c r="E20" s="35"/>
      <c r="F20" s="36"/>
      <c r="G20" s="36"/>
      <c r="H20" s="9"/>
      <c r="I20" s="29"/>
      <c r="J20" s="91"/>
      <c r="K20" s="29"/>
    </row>
    <row r="21" spans="1:12" ht="25.5" x14ac:dyDescent="0.2">
      <c r="A21" s="158" t="s">
        <v>66</v>
      </c>
      <c r="B21" s="19" t="s">
        <v>67</v>
      </c>
      <c r="C21" s="2" t="s">
        <v>68</v>
      </c>
      <c r="D21" s="4" t="s">
        <v>69</v>
      </c>
      <c r="E21" s="35">
        <v>0.25</v>
      </c>
      <c r="F21" s="188">
        <v>0.36</v>
      </c>
      <c r="G21" s="188">
        <v>0.19</v>
      </c>
      <c r="H21" s="9">
        <v>0.8</v>
      </c>
      <c r="I21" s="29">
        <v>0.8</v>
      </c>
      <c r="J21" s="91">
        <v>0.3125</v>
      </c>
      <c r="K21" s="29">
        <f t="shared" ref="K21:K25" si="2">J21*H21</f>
        <v>0.25</v>
      </c>
      <c r="L21" s="109"/>
    </row>
    <row r="22" spans="1:12" x14ac:dyDescent="0.2">
      <c r="A22" s="18"/>
      <c r="B22" s="20"/>
      <c r="C22" s="3"/>
      <c r="D22" s="6" t="s">
        <v>70</v>
      </c>
      <c r="E22" s="52">
        <v>1.89</v>
      </c>
      <c r="F22" s="53">
        <v>-0.97</v>
      </c>
      <c r="G22" s="53"/>
      <c r="H22" s="11">
        <v>0.91999999999999993</v>
      </c>
      <c r="I22" s="51">
        <v>0.91999999999999993</v>
      </c>
      <c r="J22" s="95">
        <v>1</v>
      </c>
      <c r="K22" s="51">
        <f t="shared" si="2"/>
        <v>0.91999999999999993</v>
      </c>
    </row>
    <row r="23" spans="1:12" x14ac:dyDescent="0.2">
      <c r="A23" s="18"/>
      <c r="B23" s="20"/>
      <c r="C23" s="3"/>
      <c r="D23" s="6" t="s">
        <v>71</v>
      </c>
      <c r="E23" s="52">
        <v>0.06</v>
      </c>
      <c r="F23" s="53">
        <v>-0.02</v>
      </c>
      <c r="G23" s="53"/>
      <c r="H23" s="11">
        <v>3.9999999999999994E-2</v>
      </c>
      <c r="I23" s="51">
        <v>3.9999999999999994E-2</v>
      </c>
      <c r="J23" s="95">
        <v>1</v>
      </c>
      <c r="K23" s="51">
        <f t="shared" si="2"/>
        <v>3.9999999999999994E-2</v>
      </c>
    </row>
    <row r="24" spans="1:12" x14ac:dyDescent="0.2">
      <c r="A24" s="18"/>
      <c r="B24" s="20"/>
      <c r="C24" s="3"/>
      <c r="D24" s="6" t="s">
        <v>89</v>
      </c>
      <c r="E24" s="52">
        <v>0.11</v>
      </c>
      <c r="F24" s="53">
        <v>-0.02</v>
      </c>
      <c r="G24" s="53"/>
      <c r="H24" s="11">
        <v>0.09</v>
      </c>
      <c r="I24" s="51">
        <v>0.09</v>
      </c>
      <c r="J24" s="95">
        <v>1</v>
      </c>
      <c r="K24" s="51">
        <f t="shared" si="2"/>
        <v>0.09</v>
      </c>
    </row>
    <row r="25" spans="1:12" x14ac:dyDescent="0.2">
      <c r="A25" s="18"/>
      <c r="B25" s="20"/>
      <c r="C25" s="3"/>
      <c r="D25" s="6" t="s">
        <v>72</v>
      </c>
      <c r="E25" s="52">
        <v>27.5</v>
      </c>
      <c r="F25" s="53">
        <v>-17.55</v>
      </c>
      <c r="G25" s="53"/>
      <c r="H25" s="11">
        <v>9.9499999999999993</v>
      </c>
      <c r="I25" s="51">
        <v>9.9499999999999993</v>
      </c>
      <c r="J25" s="95">
        <v>1</v>
      </c>
      <c r="K25" s="51">
        <f t="shared" si="2"/>
        <v>9.9499999999999993</v>
      </c>
    </row>
    <row r="26" spans="1:12" x14ac:dyDescent="0.2">
      <c r="A26" s="18"/>
      <c r="B26" s="20"/>
      <c r="C26" s="7" t="s">
        <v>194</v>
      </c>
      <c r="D26" s="8"/>
      <c r="E26" s="37">
        <v>29.81</v>
      </c>
      <c r="F26" s="38">
        <v>-18.2</v>
      </c>
      <c r="G26" s="38">
        <v>0.19</v>
      </c>
      <c r="H26" s="10">
        <v>11.799999999999999</v>
      </c>
      <c r="I26" s="30">
        <v>11.799999999999999</v>
      </c>
      <c r="J26" s="92">
        <v>1</v>
      </c>
      <c r="K26" s="30">
        <f>SUBTOTAL(9,K$21:K25)</f>
        <v>11.25</v>
      </c>
    </row>
    <row r="27" spans="1:12" x14ac:dyDescent="0.2">
      <c r="A27" s="18"/>
      <c r="B27" s="22" t="s">
        <v>195</v>
      </c>
      <c r="C27" s="23"/>
      <c r="D27" s="23"/>
      <c r="E27" s="39">
        <v>29.81</v>
      </c>
      <c r="F27" s="40">
        <v>-18.2</v>
      </c>
      <c r="G27" s="40">
        <v>0.19</v>
      </c>
      <c r="H27" s="24">
        <v>11.799999999999999</v>
      </c>
      <c r="I27" s="31">
        <v>11.799999999999999</v>
      </c>
      <c r="J27" s="93">
        <f>+K27/I27</f>
        <v>0.9533898305084747</v>
      </c>
      <c r="K27" s="31">
        <f>SUBTOTAL(9,K$21:K26)</f>
        <v>11.25</v>
      </c>
    </row>
    <row r="28" spans="1:12" x14ac:dyDescent="0.2">
      <c r="A28" s="135" t="s">
        <v>196</v>
      </c>
      <c r="B28" s="136"/>
      <c r="C28" s="136"/>
      <c r="D28" s="136"/>
      <c r="E28" s="138">
        <v>29.81</v>
      </c>
      <c r="F28" s="139">
        <v>-18.2</v>
      </c>
      <c r="G28" s="139">
        <v>0.19</v>
      </c>
      <c r="H28" s="140">
        <v>11.799999999999999</v>
      </c>
      <c r="I28" s="152">
        <v>11.799999999999999</v>
      </c>
      <c r="J28" s="186">
        <f>+K28/I28</f>
        <v>0.9533898305084747</v>
      </c>
      <c r="K28" s="152">
        <f>SUBTOTAL(9,K$21:K27)</f>
        <v>11.25</v>
      </c>
    </row>
    <row r="29" spans="1:12" ht="13.5" thickBot="1" x14ac:dyDescent="0.25">
      <c r="A29" s="4"/>
      <c r="B29" s="4"/>
      <c r="C29" s="4"/>
      <c r="D29" s="4"/>
      <c r="E29" s="35"/>
      <c r="F29" s="36"/>
      <c r="G29" s="36"/>
      <c r="H29" s="9"/>
      <c r="I29" s="29"/>
      <c r="J29" s="91"/>
      <c r="K29" s="29"/>
    </row>
    <row r="30" spans="1:12" ht="13.5" thickBot="1" x14ac:dyDescent="0.25">
      <c r="A30" s="142" t="s">
        <v>17</v>
      </c>
      <c r="B30" s="143"/>
      <c r="C30" s="143"/>
      <c r="D30" s="143"/>
      <c r="E30" s="144">
        <v>81.06</v>
      </c>
      <c r="F30" s="145">
        <v>-45.870000000000005</v>
      </c>
      <c r="G30" s="145">
        <v>0.19</v>
      </c>
      <c r="H30" s="146">
        <v>35.379999999999995</v>
      </c>
      <c r="I30" s="153">
        <v>35.379999999999995</v>
      </c>
      <c r="J30" s="189">
        <f>+K30/I30</f>
        <v>0.9844544940644433</v>
      </c>
      <c r="K30" s="153">
        <f>+K28+K19+K14</f>
        <v>34.83</v>
      </c>
    </row>
    <row r="33" spans="10:19" x14ac:dyDescent="0.2">
      <c r="J33" s="99"/>
    </row>
    <row r="34" spans="10:19" x14ac:dyDescent="0.2">
      <c r="J34" s="99"/>
      <c r="R34" s="6"/>
      <c r="S34" s="6"/>
    </row>
    <row r="35" spans="10:19" x14ac:dyDescent="0.2">
      <c r="J35" s="99"/>
      <c r="R35" s="6"/>
      <c r="S35" s="6"/>
    </row>
    <row r="36" spans="10:19" x14ac:dyDescent="0.2">
      <c r="J36" s="99"/>
      <c r="R36" s="6"/>
      <c r="S36" s="6"/>
    </row>
    <row r="37" spans="10:19" x14ac:dyDescent="0.2">
      <c r="J37" s="99"/>
      <c r="R37" s="6"/>
      <c r="S37" s="6"/>
    </row>
  </sheetData>
  <pageMargins left="0.7" right="0.7" top="0.75" bottom="0.75" header="0.3" footer="0.3"/>
  <pageSetup scale="6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zoomScale="80" zoomScaleNormal="80" workbookViewId="0">
      <selection activeCell="F8" sqref="F8"/>
    </sheetView>
  </sheetViews>
  <sheetFormatPr defaultRowHeight="12.75" x14ac:dyDescent="0.2"/>
  <cols>
    <col min="1" max="1" width="17" customWidth="1"/>
    <col min="2" max="2" width="40.7109375" customWidth="1"/>
    <col min="3" max="3" width="25.7109375" customWidth="1"/>
    <col min="4" max="4" width="40.7109375" customWidth="1"/>
    <col min="5" max="5" width="9.5703125" bestFit="1" customWidth="1"/>
    <col min="6" max="6" width="8.5703125" bestFit="1" customWidth="1"/>
    <col min="7" max="7" width="5.85546875" bestFit="1" customWidth="1"/>
    <col min="8" max="8" width="10.85546875" bestFit="1" customWidth="1"/>
    <col min="9" max="9" width="12.42578125" bestFit="1" customWidth="1"/>
    <col min="10" max="10" width="8.140625" style="96" bestFit="1" customWidth="1"/>
    <col min="11" max="11" width="16.42578125" bestFit="1" customWidth="1"/>
  </cols>
  <sheetData>
    <row r="1" spans="1:19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97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262</v>
      </c>
      <c r="B2" t="s">
        <v>261</v>
      </c>
    </row>
    <row r="5" spans="1:19" s="62" customFormat="1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84"/>
      <c r="K5" s="161"/>
    </row>
    <row r="6" spans="1:19" s="62" customFormat="1" x14ac:dyDescent="0.2">
      <c r="A6" s="134"/>
      <c r="B6" s="134"/>
      <c r="C6" s="134"/>
      <c r="D6" s="134"/>
      <c r="E6" s="135">
        <v>2017</v>
      </c>
      <c r="F6" s="136"/>
      <c r="G6" s="136"/>
      <c r="H6" s="133" t="s">
        <v>16</v>
      </c>
      <c r="I6" s="151" t="s">
        <v>17</v>
      </c>
      <c r="J6" s="185" t="s">
        <v>586</v>
      </c>
      <c r="K6" s="151" t="s">
        <v>588</v>
      </c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10</v>
      </c>
      <c r="F7" s="34">
        <v>11</v>
      </c>
      <c r="G7" s="34">
        <v>12</v>
      </c>
      <c r="H7" s="16"/>
      <c r="I7" s="28"/>
      <c r="J7" s="90"/>
      <c r="K7" s="28"/>
    </row>
    <row r="8" spans="1:19" ht="25.5" x14ac:dyDescent="0.2">
      <c r="A8" s="158" t="s">
        <v>9</v>
      </c>
      <c r="B8" s="19" t="s">
        <v>42</v>
      </c>
      <c r="C8" s="2" t="s">
        <v>42</v>
      </c>
      <c r="D8" s="4" t="s">
        <v>42</v>
      </c>
      <c r="E8" s="35">
        <v>107743.76</v>
      </c>
      <c r="F8" s="36">
        <v>28731.67</v>
      </c>
      <c r="G8" s="36">
        <v>0</v>
      </c>
      <c r="H8" s="9">
        <v>136475.43</v>
      </c>
      <c r="I8" s="29">
        <v>136475.43</v>
      </c>
      <c r="J8" s="91">
        <v>1</v>
      </c>
      <c r="K8" s="29">
        <f>J8*H8</f>
        <v>136475.43</v>
      </c>
    </row>
    <row r="9" spans="1:19" x14ac:dyDescent="0.2">
      <c r="A9" s="18"/>
      <c r="B9" s="20"/>
      <c r="C9" s="7" t="s">
        <v>154</v>
      </c>
      <c r="D9" s="8"/>
      <c r="E9" s="37">
        <v>107743.76</v>
      </c>
      <c r="F9" s="38">
        <v>28731.67</v>
      </c>
      <c r="G9" s="38">
        <v>0</v>
      </c>
      <c r="H9" s="10">
        <v>136475.43</v>
      </c>
      <c r="I9" s="30">
        <v>136475.43</v>
      </c>
      <c r="J9" s="92">
        <v>1</v>
      </c>
      <c r="K9" s="30">
        <f t="shared" ref="K9:K11" si="0">J9*H9</f>
        <v>136475.43</v>
      </c>
    </row>
    <row r="10" spans="1:19" x14ac:dyDescent="0.2">
      <c r="A10" s="18"/>
      <c r="B10" s="22" t="s">
        <v>154</v>
      </c>
      <c r="C10" s="23"/>
      <c r="D10" s="23"/>
      <c r="E10" s="39">
        <v>107743.76</v>
      </c>
      <c r="F10" s="40">
        <v>28731.67</v>
      </c>
      <c r="G10" s="40">
        <v>0</v>
      </c>
      <c r="H10" s="24">
        <v>136475.43</v>
      </c>
      <c r="I10" s="31">
        <v>136475.43</v>
      </c>
      <c r="J10" s="93">
        <v>1</v>
      </c>
      <c r="K10" s="31">
        <f t="shared" si="0"/>
        <v>136475.43</v>
      </c>
    </row>
    <row r="11" spans="1:19" x14ac:dyDescent="0.2">
      <c r="A11" s="135" t="s">
        <v>21</v>
      </c>
      <c r="B11" s="136"/>
      <c r="C11" s="136"/>
      <c r="D11" s="136"/>
      <c r="E11" s="138">
        <v>107743.76</v>
      </c>
      <c r="F11" s="139">
        <v>28731.67</v>
      </c>
      <c r="G11" s="139">
        <v>0</v>
      </c>
      <c r="H11" s="140">
        <v>136475.43</v>
      </c>
      <c r="I11" s="152">
        <v>136475.43</v>
      </c>
      <c r="J11" s="186">
        <v>1</v>
      </c>
      <c r="K11" s="152">
        <f t="shared" si="0"/>
        <v>136475.43</v>
      </c>
    </row>
    <row r="12" spans="1:19" x14ac:dyDescent="0.2">
      <c r="A12" s="4"/>
      <c r="B12" s="4"/>
      <c r="C12" s="4"/>
      <c r="D12" s="4"/>
      <c r="E12" s="35"/>
      <c r="F12" s="36"/>
      <c r="G12" s="36"/>
      <c r="H12" s="9"/>
      <c r="I12" s="29"/>
      <c r="J12" s="91"/>
      <c r="K12" s="29"/>
    </row>
    <row r="13" spans="1:19" ht="25.5" x14ac:dyDescent="0.2">
      <c r="A13" s="158" t="s">
        <v>66</v>
      </c>
      <c r="B13" s="19" t="s">
        <v>67</v>
      </c>
      <c r="C13" s="2" t="s">
        <v>68</v>
      </c>
      <c r="D13" s="4" t="s">
        <v>92</v>
      </c>
      <c r="E13" s="35"/>
      <c r="F13" s="36"/>
      <c r="G13" s="36">
        <v>767.84</v>
      </c>
      <c r="H13" s="9">
        <v>767.84</v>
      </c>
      <c r="I13" s="29">
        <v>767.84</v>
      </c>
      <c r="J13" s="91">
        <v>1</v>
      </c>
      <c r="K13" s="29">
        <f t="shared" ref="K13:K16" si="1">J13*H13</f>
        <v>767.84</v>
      </c>
    </row>
    <row r="14" spans="1:19" x14ac:dyDescent="0.2">
      <c r="A14" s="18"/>
      <c r="B14" s="20"/>
      <c r="C14" s="7" t="s">
        <v>194</v>
      </c>
      <c r="D14" s="8"/>
      <c r="E14" s="37"/>
      <c r="F14" s="38"/>
      <c r="G14" s="38">
        <v>767.84</v>
      </c>
      <c r="H14" s="10">
        <v>767.84</v>
      </c>
      <c r="I14" s="30">
        <v>767.84</v>
      </c>
      <c r="J14" s="92">
        <v>1</v>
      </c>
      <c r="K14" s="30">
        <f t="shared" si="1"/>
        <v>767.84</v>
      </c>
    </row>
    <row r="15" spans="1:19" x14ac:dyDescent="0.2">
      <c r="A15" s="18"/>
      <c r="B15" s="22" t="s">
        <v>195</v>
      </c>
      <c r="C15" s="23"/>
      <c r="D15" s="23"/>
      <c r="E15" s="39"/>
      <c r="F15" s="40"/>
      <c r="G15" s="40">
        <v>767.84</v>
      </c>
      <c r="H15" s="24">
        <v>767.84</v>
      </c>
      <c r="I15" s="31">
        <v>767.84</v>
      </c>
      <c r="J15" s="93">
        <v>1</v>
      </c>
      <c r="K15" s="31">
        <f t="shared" si="1"/>
        <v>767.84</v>
      </c>
    </row>
    <row r="16" spans="1:19" x14ac:dyDescent="0.2">
      <c r="A16" s="135" t="s">
        <v>196</v>
      </c>
      <c r="B16" s="136"/>
      <c r="C16" s="136"/>
      <c r="D16" s="136"/>
      <c r="E16" s="138"/>
      <c r="F16" s="139"/>
      <c r="G16" s="139">
        <v>767.84</v>
      </c>
      <c r="H16" s="140">
        <v>767.84</v>
      </c>
      <c r="I16" s="152">
        <v>767.84</v>
      </c>
      <c r="J16" s="186">
        <v>1</v>
      </c>
      <c r="K16" s="152">
        <f t="shared" si="1"/>
        <v>767.84</v>
      </c>
    </row>
    <row r="17" spans="1:19" ht="13.5" thickBot="1" x14ac:dyDescent="0.25">
      <c r="A17" s="4"/>
      <c r="B17" s="4"/>
      <c r="C17" s="4"/>
      <c r="D17" s="4"/>
      <c r="E17" s="35"/>
      <c r="F17" s="36"/>
      <c r="G17" s="36"/>
      <c r="H17" s="9"/>
      <c r="I17" s="29"/>
      <c r="J17" s="91"/>
      <c r="K17" s="29"/>
    </row>
    <row r="18" spans="1:19" ht="13.5" thickBot="1" x14ac:dyDescent="0.25">
      <c r="A18" s="142" t="s">
        <v>17</v>
      </c>
      <c r="B18" s="143"/>
      <c r="C18" s="143"/>
      <c r="D18" s="143"/>
      <c r="E18" s="144">
        <v>107743.76</v>
      </c>
      <c r="F18" s="145">
        <v>28731.67</v>
      </c>
      <c r="G18" s="145">
        <v>767.84</v>
      </c>
      <c r="H18" s="146">
        <v>137243.26999999999</v>
      </c>
      <c r="I18" s="153">
        <v>137243.26999999999</v>
      </c>
      <c r="J18" s="189">
        <v>1</v>
      </c>
      <c r="K18" s="153">
        <f>J18*H18</f>
        <v>137243.26999999999</v>
      </c>
    </row>
    <row r="21" spans="1:19" x14ac:dyDescent="0.2">
      <c r="J21" s="99"/>
    </row>
    <row r="22" spans="1:19" x14ac:dyDescent="0.2">
      <c r="J22" s="99"/>
      <c r="R22" s="6"/>
      <c r="S22" s="6"/>
    </row>
    <row r="23" spans="1:19" x14ac:dyDescent="0.2">
      <c r="J23" s="99"/>
      <c r="R23" s="6"/>
      <c r="S23" s="6"/>
    </row>
    <row r="24" spans="1:19" x14ac:dyDescent="0.2">
      <c r="J24" s="99"/>
      <c r="R24" s="6"/>
      <c r="S24" s="6"/>
    </row>
    <row r="25" spans="1:19" x14ac:dyDescent="0.2">
      <c r="J25" s="99"/>
      <c r="R25" s="6"/>
      <c r="S25" s="6"/>
    </row>
  </sheetData>
  <pageMargins left="0.7" right="0.7" top="0.75" bottom="0.75" header="0.3" footer="0.3"/>
  <pageSetup scale="60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7" customWidth="1"/>
    <col min="2" max="2" width="40.7109375" customWidth="1"/>
    <col min="3" max="3" width="18" customWidth="1"/>
    <col min="4" max="4" width="33.42578125" customWidth="1"/>
    <col min="5" max="5" width="9.5703125" bestFit="1" customWidth="1"/>
    <col min="6" max="6" width="11.28515625" bestFit="1" customWidth="1"/>
    <col min="7" max="7" width="10.28515625" bestFit="1" customWidth="1"/>
    <col min="8" max="8" width="11.28515625" bestFit="1" customWidth="1"/>
    <col min="9" max="9" width="12.42578125" bestFit="1" customWidth="1"/>
    <col min="10" max="10" width="8.140625" style="96" bestFit="1" customWidth="1"/>
    <col min="11" max="11" width="16.42578125" bestFit="1" customWidth="1"/>
  </cols>
  <sheetData>
    <row r="1" spans="1:19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97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260</v>
      </c>
      <c r="B2" t="s">
        <v>257</v>
      </c>
    </row>
    <row r="5" spans="1:19" s="62" customFormat="1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84"/>
      <c r="K5" s="161"/>
    </row>
    <row r="6" spans="1:19" s="62" customFormat="1" x14ac:dyDescent="0.2">
      <c r="A6" s="134"/>
      <c r="B6" s="134"/>
      <c r="C6" s="134"/>
      <c r="D6" s="134"/>
      <c r="E6" s="135">
        <v>2017</v>
      </c>
      <c r="F6" s="136"/>
      <c r="G6" s="136"/>
      <c r="H6" s="133" t="s">
        <v>16</v>
      </c>
      <c r="I6" s="151" t="s">
        <v>17</v>
      </c>
      <c r="J6" s="185" t="s">
        <v>586</v>
      </c>
      <c r="K6" s="151" t="s">
        <v>588</v>
      </c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10</v>
      </c>
      <c r="F7" s="34">
        <v>11</v>
      </c>
      <c r="G7" s="34">
        <v>12</v>
      </c>
      <c r="H7" s="16"/>
      <c r="I7" s="28"/>
      <c r="J7" s="90"/>
      <c r="K7" s="28"/>
    </row>
    <row r="8" spans="1:19" x14ac:dyDescent="0.2">
      <c r="A8" s="17" t="s">
        <v>9</v>
      </c>
      <c r="B8" s="19" t="s">
        <v>258</v>
      </c>
      <c r="C8" s="2" t="s">
        <v>11</v>
      </c>
      <c r="D8" s="4" t="s">
        <v>12</v>
      </c>
      <c r="E8" s="35">
        <v>1347.7800000000002</v>
      </c>
      <c r="F8" s="36">
        <v>2362.71</v>
      </c>
      <c r="G8" s="36"/>
      <c r="H8" s="9">
        <v>3710.4900000000002</v>
      </c>
      <c r="I8" s="29">
        <v>3710.4900000000002</v>
      </c>
      <c r="J8" s="91">
        <v>1</v>
      </c>
      <c r="K8" s="29">
        <f>J8*H8</f>
        <v>3710.4900000000002</v>
      </c>
    </row>
    <row r="9" spans="1:19" x14ac:dyDescent="0.2">
      <c r="A9" s="18"/>
      <c r="B9" s="20"/>
      <c r="C9" s="7" t="s">
        <v>18</v>
      </c>
      <c r="D9" s="8"/>
      <c r="E9" s="37">
        <v>1347.7800000000002</v>
      </c>
      <c r="F9" s="38">
        <v>2362.71</v>
      </c>
      <c r="G9" s="38"/>
      <c r="H9" s="10">
        <v>3710.4900000000002</v>
      </c>
      <c r="I9" s="30">
        <v>3710.4900000000002</v>
      </c>
      <c r="J9" s="92">
        <v>1</v>
      </c>
      <c r="K9" s="30">
        <f t="shared" ref="K9:K20" si="0">J9*H9</f>
        <v>3710.4900000000002</v>
      </c>
    </row>
    <row r="10" spans="1:19" x14ac:dyDescent="0.2">
      <c r="A10" s="18"/>
      <c r="B10" s="22" t="s">
        <v>259</v>
      </c>
      <c r="C10" s="23"/>
      <c r="D10" s="23"/>
      <c r="E10" s="39">
        <v>1347.7800000000002</v>
      </c>
      <c r="F10" s="40">
        <v>2362.71</v>
      </c>
      <c r="G10" s="40"/>
      <c r="H10" s="24">
        <v>3710.4900000000002</v>
      </c>
      <c r="I10" s="31">
        <v>3710.4900000000002</v>
      </c>
      <c r="J10" s="93">
        <v>1</v>
      </c>
      <c r="K10" s="31">
        <f t="shared" si="0"/>
        <v>3710.4900000000002</v>
      </c>
    </row>
    <row r="11" spans="1:19" x14ac:dyDescent="0.2">
      <c r="A11" s="18"/>
      <c r="B11" s="19" t="s">
        <v>14</v>
      </c>
      <c r="C11" s="2" t="s">
        <v>11</v>
      </c>
      <c r="D11" s="4" t="s">
        <v>12</v>
      </c>
      <c r="E11" s="35"/>
      <c r="F11" s="36">
        <v>508.94</v>
      </c>
      <c r="G11" s="36">
        <v>-480.15</v>
      </c>
      <c r="H11" s="9">
        <v>28.79000000000002</v>
      </c>
      <c r="I11" s="29">
        <v>28.79000000000002</v>
      </c>
      <c r="J11" s="91">
        <v>1</v>
      </c>
      <c r="K11" s="29">
        <f t="shared" si="0"/>
        <v>28.79000000000002</v>
      </c>
    </row>
    <row r="12" spans="1:19" x14ac:dyDescent="0.2">
      <c r="A12" s="18"/>
      <c r="B12" s="20"/>
      <c r="C12" s="7" t="s">
        <v>18</v>
      </c>
      <c r="D12" s="8"/>
      <c r="E12" s="37"/>
      <c r="F12" s="38">
        <v>508.94</v>
      </c>
      <c r="G12" s="38">
        <v>-480.15</v>
      </c>
      <c r="H12" s="10">
        <v>28.79000000000002</v>
      </c>
      <c r="I12" s="30">
        <v>28.79000000000002</v>
      </c>
      <c r="J12" s="92">
        <v>1</v>
      </c>
      <c r="K12" s="30">
        <f t="shared" si="0"/>
        <v>28.79000000000002</v>
      </c>
    </row>
    <row r="13" spans="1:19" x14ac:dyDescent="0.2">
      <c r="A13" s="18"/>
      <c r="B13" s="22" t="s">
        <v>20</v>
      </c>
      <c r="C13" s="23"/>
      <c r="D13" s="23"/>
      <c r="E13" s="39"/>
      <c r="F13" s="40">
        <v>508.94</v>
      </c>
      <c r="G13" s="40">
        <v>-480.15</v>
      </c>
      <c r="H13" s="24">
        <v>28.79000000000002</v>
      </c>
      <c r="I13" s="31">
        <v>28.79000000000002</v>
      </c>
      <c r="J13" s="93">
        <v>1</v>
      </c>
      <c r="K13" s="31">
        <f t="shared" si="0"/>
        <v>28.79000000000002</v>
      </c>
    </row>
    <row r="14" spans="1:19" x14ac:dyDescent="0.2">
      <c r="A14" s="18"/>
      <c r="B14" s="19" t="s">
        <v>42</v>
      </c>
      <c r="C14" s="2" t="s">
        <v>42</v>
      </c>
      <c r="D14" s="4" t="s">
        <v>42</v>
      </c>
      <c r="E14" s="35">
        <v>110593.76</v>
      </c>
      <c r="F14" s="36">
        <v>949942.17999999993</v>
      </c>
      <c r="G14" s="36">
        <v>-923708.62000000011</v>
      </c>
      <c r="H14" s="9">
        <v>136827.31999999983</v>
      </c>
      <c r="I14" s="29">
        <v>136827.31999999983</v>
      </c>
      <c r="J14" s="91">
        <v>1</v>
      </c>
      <c r="K14" s="29">
        <f t="shared" si="0"/>
        <v>136827.31999999983</v>
      </c>
    </row>
    <row r="15" spans="1:19" x14ac:dyDescent="0.2">
      <c r="A15" s="18"/>
      <c r="B15" s="20"/>
      <c r="C15" s="7" t="s">
        <v>154</v>
      </c>
      <c r="D15" s="8"/>
      <c r="E15" s="37">
        <v>110593.76</v>
      </c>
      <c r="F15" s="38">
        <v>949942.17999999993</v>
      </c>
      <c r="G15" s="38">
        <v>-923708.62000000011</v>
      </c>
      <c r="H15" s="10">
        <v>136827.31999999983</v>
      </c>
      <c r="I15" s="30">
        <v>136827.31999999983</v>
      </c>
      <c r="J15" s="92">
        <v>1</v>
      </c>
      <c r="K15" s="30">
        <f t="shared" si="0"/>
        <v>136827.31999999983</v>
      </c>
    </row>
    <row r="16" spans="1:19" x14ac:dyDescent="0.2">
      <c r="A16" s="18"/>
      <c r="B16" s="22" t="s">
        <v>154</v>
      </c>
      <c r="C16" s="23"/>
      <c r="D16" s="23"/>
      <c r="E16" s="39">
        <v>110593.76</v>
      </c>
      <c r="F16" s="40">
        <v>949942.17999999993</v>
      </c>
      <c r="G16" s="40">
        <v>-923708.62000000011</v>
      </c>
      <c r="H16" s="24">
        <v>136827.31999999983</v>
      </c>
      <c r="I16" s="31">
        <v>136827.31999999983</v>
      </c>
      <c r="J16" s="93">
        <v>1</v>
      </c>
      <c r="K16" s="31">
        <f t="shared" si="0"/>
        <v>136827.31999999983</v>
      </c>
    </row>
    <row r="17" spans="1:11" x14ac:dyDescent="0.2">
      <c r="A17" s="18"/>
      <c r="B17" s="19" t="s">
        <v>87</v>
      </c>
      <c r="C17" s="2" t="s">
        <v>11</v>
      </c>
      <c r="D17" s="4" t="s">
        <v>12</v>
      </c>
      <c r="E17" s="35">
        <v>410.9</v>
      </c>
      <c r="F17" s="36">
        <v>6688.82</v>
      </c>
      <c r="G17" s="36">
        <v>4274.16</v>
      </c>
      <c r="H17" s="9">
        <v>11373.88</v>
      </c>
      <c r="I17" s="29">
        <v>11373.88</v>
      </c>
      <c r="J17" s="91">
        <v>1</v>
      </c>
      <c r="K17" s="29">
        <f t="shared" si="0"/>
        <v>11373.88</v>
      </c>
    </row>
    <row r="18" spans="1:11" x14ac:dyDescent="0.2">
      <c r="A18" s="18"/>
      <c r="B18" s="20"/>
      <c r="C18" s="7" t="s">
        <v>18</v>
      </c>
      <c r="D18" s="8"/>
      <c r="E18" s="37">
        <v>410.9</v>
      </c>
      <c r="F18" s="38">
        <v>6688.82</v>
      </c>
      <c r="G18" s="38">
        <v>4274.16</v>
      </c>
      <c r="H18" s="10">
        <v>11373.88</v>
      </c>
      <c r="I18" s="30">
        <v>11373.88</v>
      </c>
      <c r="J18" s="92">
        <v>1</v>
      </c>
      <c r="K18" s="30">
        <f t="shared" si="0"/>
        <v>11373.88</v>
      </c>
    </row>
    <row r="19" spans="1:11" x14ac:dyDescent="0.2">
      <c r="A19" s="18"/>
      <c r="B19" s="22" t="s">
        <v>158</v>
      </c>
      <c r="C19" s="23"/>
      <c r="D19" s="23"/>
      <c r="E19" s="39">
        <v>410.9</v>
      </c>
      <c r="F19" s="40">
        <v>6688.82</v>
      </c>
      <c r="G19" s="40">
        <v>4274.16</v>
      </c>
      <c r="H19" s="24">
        <v>11373.88</v>
      </c>
      <c r="I19" s="31">
        <v>11373.88</v>
      </c>
      <c r="J19" s="93">
        <v>1</v>
      </c>
      <c r="K19" s="31">
        <f t="shared" si="0"/>
        <v>11373.88</v>
      </c>
    </row>
    <row r="20" spans="1:11" x14ac:dyDescent="0.2">
      <c r="A20" s="14" t="s">
        <v>21</v>
      </c>
      <c r="B20" s="15"/>
      <c r="C20" s="15"/>
      <c r="D20" s="15"/>
      <c r="E20" s="41">
        <v>112352.43999999999</v>
      </c>
      <c r="F20" s="42">
        <v>959502.64999999991</v>
      </c>
      <c r="G20" s="42">
        <v>-919914.6100000001</v>
      </c>
      <c r="H20" s="21">
        <v>151940.47999999984</v>
      </c>
      <c r="I20" s="32">
        <v>151940.47999999984</v>
      </c>
      <c r="J20" s="94">
        <v>1</v>
      </c>
      <c r="K20" s="32">
        <f t="shared" si="0"/>
        <v>151940.47999999984</v>
      </c>
    </row>
    <row r="21" spans="1:11" x14ac:dyDescent="0.2">
      <c r="A21" s="4"/>
      <c r="B21" s="4"/>
      <c r="C21" s="4"/>
      <c r="D21" s="4"/>
      <c r="E21" s="35"/>
      <c r="F21" s="36"/>
      <c r="G21" s="36"/>
      <c r="H21" s="9"/>
      <c r="I21" s="29"/>
      <c r="J21" s="91"/>
      <c r="K21" s="29"/>
    </row>
    <row r="22" spans="1:11" x14ac:dyDescent="0.2">
      <c r="A22" s="17" t="s">
        <v>54</v>
      </c>
      <c r="B22" s="19" t="s">
        <v>78</v>
      </c>
      <c r="C22" s="2" t="s">
        <v>37</v>
      </c>
      <c r="D22" s="4" t="s">
        <v>78</v>
      </c>
      <c r="E22" s="35"/>
      <c r="F22" s="36"/>
      <c r="G22" s="36">
        <v>62883.13</v>
      </c>
      <c r="H22" s="9">
        <v>62883.13</v>
      </c>
      <c r="I22" s="29">
        <v>62883.13</v>
      </c>
      <c r="J22" s="91">
        <v>1</v>
      </c>
      <c r="K22" s="29">
        <f t="shared" ref="K22:K29" si="1">J22*H22</f>
        <v>62883.13</v>
      </c>
    </row>
    <row r="23" spans="1:11" x14ac:dyDescent="0.2">
      <c r="A23" s="18"/>
      <c r="B23" s="20"/>
      <c r="C23" s="3"/>
      <c r="D23" s="6" t="s">
        <v>38</v>
      </c>
      <c r="E23" s="52"/>
      <c r="F23" s="53">
        <v>28107.229999999996</v>
      </c>
      <c r="G23" s="53"/>
      <c r="H23" s="11">
        <v>28107.229999999996</v>
      </c>
      <c r="I23" s="51">
        <v>28107.229999999996</v>
      </c>
      <c r="J23" s="95">
        <v>1</v>
      </c>
      <c r="K23" s="51">
        <f t="shared" si="1"/>
        <v>28107.229999999996</v>
      </c>
    </row>
    <row r="24" spans="1:11" x14ac:dyDescent="0.2">
      <c r="A24" s="18"/>
      <c r="B24" s="20"/>
      <c r="C24" s="7" t="s">
        <v>147</v>
      </c>
      <c r="D24" s="8"/>
      <c r="E24" s="37"/>
      <c r="F24" s="38">
        <v>28107.229999999996</v>
      </c>
      <c r="G24" s="38">
        <v>62883.13</v>
      </c>
      <c r="H24" s="10">
        <v>90990.359999999986</v>
      </c>
      <c r="I24" s="30">
        <v>90990.359999999986</v>
      </c>
      <c r="J24" s="92">
        <v>1</v>
      </c>
      <c r="K24" s="30">
        <f t="shared" si="1"/>
        <v>90990.359999999986</v>
      </c>
    </row>
    <row r="25" spans="1:11" x14ac:dyDescent="0.2">
      <c r="A25" s="18"/>
      <c r="B25" s="22" t="s">
        <v>181</v>
      </c>
      <c r="C25" s="23"/>
      <c r="D25" s="23"/>
      <c r="E25" s="39"/>
      <c r="F25" s="40">
        <v>28107.229999999996</v>
      </c>
      <c r="G25" s="40">
        <v>62883.13</v>
      </c>
      <c r="H25" s="24">
        <v>90990.359999999986</v>
      </c>
      <c r="I25" s="31">
        <v>90990.359999999986</v>
      </c>
      <c r="J25" s="93">
        <v>1</v>
      </c>
      <c r="K25" s="31">
        <f t="shared" si="1"/>
        <v>90990.359999999986</v>
      </c>
    </row>
    <row r="26" spans="1:11" x14ac:dyDescent="0.2">
      <c r="A26" s="18"/>
      <c r="B26" s="19" t="s">
        <v>98</v>
      </c>
      <c r="C26" s="2" t="s">
        <v>37</v>
      </c>
      <c r="D26" s="4" t="s">
        <v>99</v>
      </c>
      <c r="E26" s="35"/>
      <c r="F26" s="36"/>
      <c r="G26" s="36">
        <v>924060.5</v>
      </c>
      <c r="H26" s="9">
        <v>924060.5</v>
      </c>
      <c r="I26" s="29">
        <v>924060.5</v>
      </c>
      <c r="J26" s="91">
        <v>1</v>
      </c>
      <c r="K26" s="29">
        <f t="shared" si="1"/>
        <v>924060.5</v>
      </c>
    </row>
    <row r="27" spans="1:11" x14ac:dyDescent="0.2">
      <c r="A27" s="18"/>
      <c r="B27" s="20"/>
      <c r="C27" s="7" t="s">
        <v>147</v>
      </c>
      <c r="D27" s="8"/>
      <c r="E27" s="37"/>
      <c r="F27" s="38"/>
      <c r="G27" s="38">
        <v>924060.5</v>
      </c>
      <c r="H27" s="10">
        <v>924060.5</v>
      </c>
      <c r="I27" s="30">
        <v>924060.5</v>
      </c>
      <c r="J27" s="92">
        <v>1</v>
      </c>
      <c r="K27" s="30">
        <f t="shared" si="1"/>
        <v>924060.5</v>
      </c>
    </row>
    <row r="28" spans="1:11" x14ac:dyDescent="0.2">
      <c r="A28" s="18"/>
      <c r="B28" s="22" t="s">
        <v>187</v>
      </c>
      <c r="C28" s="23"/>
      <c r="D28" s="23"/>
      <c r="E28" s="39"/>
      <c r="F28" s="40"/>
      <c r="G28" s="40">
        <v>924060.5</v>
      </c>
      <c r="H28" s="24">
        <v>924060.5</v>
      </c>
      <c r="I28" s="31">
        <v>924060.5</v>
      </c>
      <c r="J28" s="93">
        <v>1</v>
      </c>
      <c r="K28" s="31">
        <f t="shared" si="1"/>
        <v>924060.5</v>
      </c>
    </row>
    <row r="29" spans="1:11" x14ac:dyDescent="0.2">
      <c r="A29" s="135" t="s">
        <v>191</v>
      </c>
      <c r="B29" s="136"/>
      <c r="C29" s="136"/>
      <c r="D29" s="136"/>
      <c r="E29" s="138"/>
      <c r="F29" s="139">
        <v>28107.229999999996</v>
      </c>
      <c r="G29" s="139">
        <v>986943.63</v>
      </c>
      <c r="H29" s="140">
        <v>1015050.86</v>
      </c>
      <c r="I29" s="152">
        <v>1015050.86</v>
      </c>
      <c r="J29" s="186">
        <v>1</v>
      </c>
      <c r="K29" s="152">
        <f t="shared" si="1"/>
        <v>1015050.86</v>
      </c>
    </row>
    <row r="30" spans="1:11" x14ac:dyDescent="0.2">
      <c r="A30" s="4"/>
      <c r="B30" s="4"/>
      <c r="C30" s="4"/>
      <c r="D30" s="4"/>
      <c r="E30" s="35"/>
      <c r="F30" s="36"/>
      <c r="G30" s="36"/>
      <c r="H30" s="9"/>
      <c r="I30" s="29"/>
      <c r="J30" s="91"/>
      <c r="K30" s="29"/>
    </row>
    <row r="31" spans="1:11" x14ac:dyDescent="0.2">
      <c r="A31" s="17" t="s">
        <v>15</v>
      </c>
      <c r="B31" s="19" t="s">
        <v>56</v>
      </c>
      <c r="C31" s="2" t="s">
        <v>57</v>
      </c>
      <c r="D31" s="4" t="s">
        <v>58</v>
      </c>
      <c r="E31" s="35"/>
      <c r="F31" s="36">
        <v>185.51</v>
      </c>
      <c r="G31" s="36"/>
      <c r="H31" s="9">
        <v>185.51</v>
      </c>
      <c r="I31" s="29">
        <v>185.51</v>
      </c>
      <c r="J31" s="91">
        <v>1</v>
      </c>
      <c r="K31" s="29">
        <f t="shared" ref="K31:K39" si="2">J31*H31</f>
        <v>185.51</v>
      </c>
    </row>
    <row r="32" spans="1:11" x14ac:dyDescent="0.2">
      <c r="A32" s="18"/>
      <c r="B32" s="20"/>
      <c r="C32" s="3"/>
      <c r="D32" s="6" t="s">
        <v>61</v>
      </c>
      <c r="E32" s="52"/>
      <c r="F32" s="53"/>
      <c r="G32" s="53">
        <v>6513.83</v>
      </c>
      <c r="H32" s="11">
        <v>6513.83</v>
      </c>
      <c r="I32" s="51">
        <v>6513.83</v>
      </c>
      <c r="J32" s="95">
        <v>1</v>
      </c>
      <c r="K32" s="51">
        <f t="shared" si="2"/>
        <v>6513.83</v>
      </c>
    </row>
    <row r="33" spans="1:11" x14ac:dyDescent="0.2">
      <c r="A33" s="18"/>
      <c r="B33" s="20"/>
      <c r="C33" s="7" t="s">
        <v>192</v>
      </c>
      <c r="D33" s="8"/>
      <c r="E33" s="37"/>
      <c r="F33" s="38">
        <v>185.51</v>
      </c>
      <c r="G33" s="38">
        <v>6513.83</v>
      </c>
      <c r="H33" s="10">
        <v>6699.34</v>
      </c>
      <c r="I33" s="30">
        <v>6699.34</v>
      </c>
      <c r="J33" s="92">
        <v>1</v>
      </c>
      <c r="K33" s="30">
        <f t="shared" si="2"/>
        <v>6699.34</v>
      </c>
    </row>
    <row r="34" spans="1:11" x14ac:dyDescent="0.2">
      <c r="A34" s="18"/>
      <c r="B34" s="22" t="s">
        <v>193</v>
      </c>
      <c r="C34" s="23"/>
      <c r="D34" s="23"/>
      <c r="E34" s="39"/>
      <c r="F34" s="40">
        <v>185.51</v>
      </c>
      <c r="G34" s="40">
        <v>6513.83</v>
      </c>
      <c r="H34" s="24">
        <v>6699.34</v>
      </c>
      <c r="I34" s="31">
        <v>6699.34</v>
      </c>
      <c r="J34" s="93">
        <v>1</v>
      </c>
      <c r="K34" s="31">
        <f t="shared" si="2"/>
        <v>6699.34</v>
      </c>
    </row>
    <row r="35" spans="1:11" x14ac:dyDescent="0.2">
      <c r="A35" s="18"/>
      <c r="B35" s="19" t="s">
        <v>14</v>
      </c>
      <c r="C35" s="2" t="s">
        <v>11</v>
      </c>
      <c r="D35" s="4" t="s">
        <v>64</v>
      </c>
      <c r="E35" s="35"/>
      <c r="F35" s="36"/>
      <c r="G35" s="36">
        <v>143425.32999999999</v>
      </c>
      <c r="H35" s="9">
        <v>143425.32999999999</v>
      </c>
      <c r="I35" s="29">
        <v>143425.32999999999</v>
      </c>
      <c r="J35" s="91">
        <v>1</v>
      </c>
      <c r="K35" s="29">
        <f t="shared" si="2"/>
        <v>143425.32999999999</v>
      </c>
    </row>
    <row r="36" spans="1:11" x14ac:dyDescent="0.2">
      <c r="A36" s="18"/>
      <c r="B36" s="20"/>
      <c r="C36" s="3"/>
      <c r="D36" s="6" t="s">
        <v>12</v>
      </c>
      <c r="E36" s="52">
        <v>769.57999999999993</v>
      </c>
      <c r="F36" s="53">
        <v>6932.18</v>
      </c>
      <c r="G36" s="53">
        <v>1035.95</v>
      </c>
      <c r="H36" s="11">
        <v>8737.7100000000009</v>
      </c>
      <c r="I36" s="51">
        <v>8737.7100000000009</v>
      </c>
      <c r="J36" s="95">
        <v>1</v>
      </c>
      <c r="K36" s="51">
        <f t="shared" si="2"/>
        <v>8737.7100000000009</v>
      </c>
    </row>
    <row r="37" spans="1:11" x14ac:dyDescent="0.2">
      <c r="A37" s="18"/>
      <c r="B37" s="20"/>
      <c r="C37" s="7" t="s">
        <v>18</v>
      </c>
      <c r="D37" s="8"/>
      <c r="E37" s="37">
        <v>769.57999999999993</v>
      </c>
      <c r="F37" s="38">
        <v>6932.18</v>
      </c>
      <c r="G37" s="38">
        <v>144461.28</v>
      </c>
      <c r="H37" s="10">
        <v>152163.03999999998</v>
      </c>
      <c r="I37" s="30">
        <v>152163.03999999998</v>
      </c>
      <c r="J37" s="92">
        <v>1</v>
      </c>
      <c r="K37" s="30">
        <f t="shared" si="2"/>
        <v>152163.03999999998</v>
      </c>
    </row>
    <row r="38" spans="1:11" x14ac:dyDescent="0.2">
      <c r="A38" s="18"/>
      <c r="B38" s="22" t="s">
        <v>20</v>
      </c>
      <c r="C38" s="23"/>
      <c r="D38" s="23"/>
      <c r="E38" s="39">
        <v>769.57999999999993</v>
      </c>
      <c r="F38" s="40">
        <v>6932.18</v>
      </c>
      <c r="G38" s="40">
        <v>144461.28</v>
      </c>
      <c r="H38" s="24">
        <v>152163.03999999998</v>
      </c>
      <c r="I38" s="31">
        <v>152163.03999999998</v>
      </c>
      <c r="J38" s="93">
        <v>1</v>
      </c>
      <c r="K38" s="31">
        <f t="shared" si="2"/>
        <v>152163.03999999998</v>
      </c>
    </row>
    <row r="39" spans="1:11" x14ac:dyDescent="0.2">
      <c r="A39" s="135" t="s">
        <v>22</v>
      </c>
      <c r="B39" s="136"/>
      <c r="C39" s="136"/>
      <c r="D39" s="136"/>
      <c r="E39" s="138">
        <v>769.57999999999993</v>
      </c>
      <c r="F39" s="139">
        <v>7117.6900000000005</v>
      </c>
      <c r="G39" s="139">
        <v>150975.10999999999</v>
      </c>
      <c r="H39" s="140">
        <v>158862.37999999998</v>
      </c>
      <c r="I39" s="152">
        <v>158862.37999999998</v>
      </c>
      <c r="J39" s="186">
        <v>1</v>
      </c>
      <c r="K39" s="152">
        <f t="shared" si="2"/>
        <v>158862.37999999998</v>
      </c>
    </row>
    <row r="40" spans="1:11" x14ac:dyDescent="0.2">
      <c r="A40" s="4"/>
      <c r="B40" s="4"/>
      <c r="C40" s="4"/>
      <c r="D40" s="4"/>
      <c r="E40" s="35"/>
      <c r="F40" s="36"/>
      <c r="G40" s="36"/>
      <c r="H40" s="9"/>
      <c r="I40" s="29"/>
      <c r="J40" s="91"/>
      <c r="K40" s="29"/>
    </row>
    <row r="41" spans="1:11" x14ac:dyDescent="0.2">
      <c r="A41" s="17" t="s">
        <v>66</v>
      </c>
      <c r="B41" s="19" t="s">
        <v>67</v>
      </c>
      <c r="C41" s="2" t="s">
        <v>68</v>
      </c>
      <c r="D41" s="4" t="s">
        <v>92</v>
      </c>
      <c r="E41" s="35"/>
      <c r="F41" s="36"/>
      <c r="G41" s="36">
        <v>7664.82</v>
      </c>
      <c r="H41" s="9">
        <v>7664.82</v>
      </c>
      <c r="I41" s="29">
        <v>7664.82</v>
      </c>
      <c r="J41" s="91">
        <v>1</v>
      </c>
      <c r="K41" s="29">
        <f t="shared" ref="K41:K46" si="3">J41*H41</f>
        <v>7664.82</v>
      </c>
    </row>
    <row r="42" spans="1:11" x14ac:dyDescent="0.2">
      <c r="A42" s="18"/>
      <c r="B42" s="20"/>
      <c r="C42" s="3"/>
      <c r="D42" s="6" t="s">
        <v>69</v>
      </c>
      <c r="E42" s="52">
        <v>12.32</v>
      </c>
      <c r="F42" s="59">
        <v>207.88</v>
      </c>
      <c r="G42" s="59">
        <v>3631.34</v>
      </c>
      <c r="H42" s="11">
        <v>3851.54</v>
      </c>
      <c r="I42" s="51">
        <v>3851.54</v>
      </c>
      <c r="J42" s="95">
        <f>SUM(E42)/H42</f>
        <v>3.1987205117952819E-3</v>
      </c>
      <c r="K42" s="51">
        <f t="shared" si="3"/>
        <v>12.32</v>
      </c>
    </row>
    <row r="43" spans="1:11" x14ac:dyDescent="0.2">
      <c r="A43" s="18"/>
      <c r="B43" s="20"/>
      <c r="C43" s="3"/>
      <c r="D43" s="6" t="s">
        <v>70</v>
      </c>
      <c r="E43" s="52">
        <v>93.39</v>
      </c>
      <c r="F43" s="53">
        <v>1732.38</v>
      </c>
      <c r="G43" s="53">
        <v>22348.22</v>
      </c>
      <c r="H43" s="11">
        <v>24173.99</v>
      </c>
      <c r="I43" s="51">
        <v>24173.99</v>
      </c>
      <c r="J43" s="95">
        <v>1</v>
      </c>
      <c r="K43" s="51">
        <f t="shared" si="3"/>
        <v>24173.99</v>
      </c>
    </row>
    <row r="44" spans="1:11" x14ac:dyDescent="0.2">
      <c r="A44" s="18"/>
      <c r="B44" s="20"/>
      <c r="C44" s="3"/>
      <c r="D44" s="6" t="s">
        <v>71</v>
      </c>
      <c r="E44" s="52">
        <v>3.04</v>
      </c>
      <c r="F44" s="53">
        <v>13.67</v>
      </c>
      <c r="G44" s="53">
        <v>64.23</v>
      </c>
      <c r="H44" s="11">
        <v>80.94</v>
      </c>
      <c r="I44" s="51">
        <v>80.94</v>
      </c>
      <c r="J44" s="95">
        <v>1</v>
      </c>
      <c r="K44" s="51">
        <f t="shared" si="3"/>
        <v>80.94</v>
      </c>
    </row>
    <row r="45" spans="1:11" x14ac:dyDescent="0.2">
      <c r="A45" s="18"/>
      <c r="B45" s="20"/>
      <c r="C45" s="3"/>
      <c r="D45" s="6" t="s">
        <v>89</v>
      </c>
      <c r="E45" s="52">
        <v>5.21</v>
      </c>
      <c r="F45" s="53">
        <v>41.79</v>
      </c>
      <c r="G45" s="53">
        <v>1308.93</v>
      </c>
      <c r="H45" s="11">
        <v>1355.93</v>
      </c>
      <c r="I45" s="51">
        <v>1355.93</v>
      </c>
      <c r="J45" s="95">
        <v>1</v>
      </c>
      <c r="K45" s="51">
        <f t="shared" si="3"/>
        <v>1355.93</v>
      </c>
    </row>
    <row r="46" spans="1:11" x14ac:dyDescent="0.2">
      <c r="A46" s="18"/>
      <c r="B46" s="20"/>
      <c r="C46" s="3"/>
      <c r="D46" s="6" t="s">
        <v>72</v>
      </c>
      <c r="E46" s="52">
        <v>1341.6</v>
      </c>
      <c r="F46" s="53">
        <v>7921.66</v>
      </c>
      <c r="G46" s="53">
        <v>1398.55</v>
      </c>
      <c r="H46" s="11">
        <v>10661.81</v>
      </c>
      <c r="I46" s="51">
        <v>10661.81</v>
      </c>
      <c r="J46" s="95">
        <v>1</v>
      </c>
      <c r="K46" s="51">
        <f t="shared" si="3"/>
        <v>10661.81</v>
      </c>
    </row>
    <row r="47" spans="1:11" x14ac:dyDescent="0.2">
      <c r="A47" s="18"/>
      <c r="B47" s="20"/>
      <c r="C47" s="7" t="s">
        <v>194</v>
      </c>
      <c r="D47" s="8"/>
      <c r="E47" s="37">
        <v>1455.56</v>
      </c>
      <c r="F47" s="38">
        <v>9917.380000000001</v>
      </c>
      <c r="G47" s="38">
        <v>36416.090000000011</v>
      </c>
      <c r="H47" s="10">
        <v>47789.030000000006</v>
      </c>
      <c r="I47" s="30">
        <v>47789.030000000006</v>
      </c>
      <c r="J47" s="92">
        <f>+K47/I47</f>
        <v>0.91966315281979971</v>
      </c>
      <c r="K47" s="30">
        <f>SUBTOTAL(9,K$41:K46)</f>
        <v>43949.81</v>
      </c>
    </row>
    <row r="48" spans="1:11" x14ac:dyDescent="0.2">
      <c r="A48" s="18"/>
      <c r="B48" s="22" t="s">
        <v>195</v>
      </c>
      <c r="C48" s="23"/>
      <c r="D48" s="23"/>
      <c r="E48" s="39">
        <v>1455.56</v>
      </c>
      <c r="F48" s="40">
        <v>9917.380000000001</v>
      </c>
      <c r="G48" s="40">
        <v>36416.090000000011</v>
      </c>
      <c r="H48" s="24">
        <v>47789.030000000006</v>
      </c>
      <c r="I48" s="31">
        <v>47789.030000000006</v>
      </c>
      <c r="J48" s="93">
        <f t="shared" ref="J48:J49" si="4">+K48/I48</f>
        <v>0.91966315281979971</v>
      </c>
      <c r="K48" s="31">
        <f>SUBTOTAL(9,K$41:K47)</f>
        <v>43949.81</v>
      </c>
    </row>
    <row r="49" spans="1:19" x14ac:dyDescent="0.2">
      <c r="A49" s="135" t="s">
        <v>196</v>
      </c>
      <c r="B49" s="136"/>
      <c r="C49" s="136"/>
      <c r="D49" s="136"/>
      <c r="E49" s="138">
        <v>1455.56</v>
      </c>
      <c r="F49" s="139">
        <v>9917.380000000001</v>
      </c>
      <c r="G49" s="139">
        <v>36416.090000000011</v>
      </c>
      <c r="H49" s="140">
        <v>47789.030000000006</v>
      </c>
      <c r="I49" s="152">
        <v>47789.030000000006</v>
      </c>
      <c r="J49" s="186">
        <f t="shared" si="4"/>
        <v>0.91966315281979971</v>
      </c>
      <c r="K49" s="152">
        <f>SUBTOTAL(9,K$41:K48)</f>
        <v>43949.81</v>
      </c>
    </row>
    <row r="50" spans="1:19" ht="13.5" thickBot="1" x14ac:dyDescent="0.25">
      <c r="A50" s="4"/>
      <c r="B50" s="4"/>
      <c r="C50" s="4"/>
      <c r="D50" s="4"/>
      <c r="E50" s="35"/>
      <c r="F50" s="36"/>
      <c r="G50" s="36"/>
      <c r="H50" s="9"/>
      <c r="I50" s="29"/>
      <c r="J50" s="91"/>
      <c r="K50" s="29"/>
    </row>
    <row r="51" spans="1:19" ht="13.5" thickBot="1" x14ac:dyDescent="0.25">
      <c r="A51" s="142" t="s">
        <v>17</v>
      </c>
      <c r="B51" s="143"/>
      <c r="C51" s="143"/>
      <c r="D51" s="143"/>
      <c r="E51" s="144">
        <v>114577.58</v>
      </c>
      <c r="F51" s="145">
        <v>1004644.9500000001</v>
      </c>
      <c r="G51" s="145">
        <v>254420.21999999988</v>
      </c>
      <c r="H51" s="146">
        <v>1373642.75</v>
      </c>
      <c r="I51" s="153">
        <v>1373642.75</v>
      </c>
      <c r="J51" s="187">
        <f>+K51/I51</f>
        <v>0.99720508116102224</v>
      </c>
      <c r="K51" s="153">
        <f>+K49+K39+K29+K20</f>
        <v>1369803.5299999998</v>
      </c>
    </row>
    <row r="55" spans="1:19" x14ac:dyDescent="0.2">
      <c r="R55" s="6"/>
      <c r="S55" s="6"/>
    </row>
    <row r="56" spans="1:19" x14ac:dyDescent="0.2">
      <c r="R56" s="6"/>
      <c r="S56" s="6"/>
    </row>
    <row r="57" spans="1:19" x14ac:dyDescent="0.2">
      <c r="R57" s="6"/>
      <c r="S57" s="6"/>
    </row>
    <row r="58" spans="1:19" x14ac:dyDescent="0.2">
      <c r="R58" s="6"/>
      <c r="S58" s="6"/>
    </row>
  </sheetData>
  <pageMargins left="0.7" right="0.7" top="0.75" bottom="0.75" header="0.3" footer="0.3"/>
  <pageSetup scale="6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zoomScale="80" zoomScaleNormal="80" workbookViewId="0">
      <selection activeCell="D40" sqref="D40"/>
    </sheetView>
  </sheetViews>
  <sheetFormatPr defaultRowHeight="12.75" x14ac:dyDescent="0.2"/>
  <cols>
    <col min="1" max="1" width="17" customWidth="1"/>
    <col min="2" max="2" width="40.7109375" customWidth="1"/>
    <col min="3" max="3" width="25.7109375" customWidth="1"/>
    <col min="4" max="4" width="40.7109375" customWidth="1"/>
    <col min="5" max="5" width="6.85546875" bestFit="1" customWidth="1"/>
    <col min="6" max="6" width="8.7109375" customWidth="1"/>
    <col min="7" max="7" width="4.5703125" customWidth="1"/>
    <col min="8" max="8" width="13.28515625" bestFit="1" customWidth="1"/>
    <col min="9" max="9" width="11.28515625" bestFit="1" customWidth="1"/>
    <col min="10" max="10" width="8.85546875" style="96"/>
    <col min="11" max="11" width="15.5703125" bestFit="1" customWidth="1"/>
  </cols>
  <sheetData>
    <row r="1" spans="1:19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97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256</v>
      </c>
      <c r="B2" t="s">
        <v>255</v>
      </c>
    </row>
    <row r="5" spans="1:19" s="62" customFormat="1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84"/>
      <c r="K5" s="161"/>
    </row>
    <row r="6" spans="1:19" s="62" customFormat="1" x14ac:dyDescent="0.2">
      <c r="A6" s="134"/>
      <c r="B6" s="134"/>
      <c r="C6" s="134"/>
      <c r="D6" s="134"/>
      <c r="E6" s="135">
        <v>2017</v>
      </c>
      <c r="F6" s="136"/>
      <c r="G6" s="136"/>
      <c r="H6" s="133" t="s">
        <v>16</v>
      </c>
      <c r="I6" s="151" t="s">
        <v>17</v>
      </c>
      <c r="J6" s="185" t="s">
        <v>586</v>
      </c>
      <c r="K6" s="151" t="s">
        <v>588</v>
      </c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10</v>
      </c>
      <c r="F7" s="34">
        <v>11</v>
      </c>
      <c r="G7" s="34">
        <v>12</v>
      </c>
      <c r="H7" s="16"/>
      <c r="I7" s="28"/>
      <c r="J7" s="90"/>
      <c r="K7" s="28"/>
    </row>
    <row r="8" spans="1:19" ht="25.5" x14ac:dyDescent="0.2">
      <c r="A8" s="158" t="s">
        <v>9</v>
      </c>
      <c r="B8" s="19" t="s">
        <v>14</v>
      </c>
      <c r="C8" s="2" t="s">
        <v>11</v>
      </c>
      <c r="D8" s="4" t="s">
        <v>12</v>
      </c>
      <c r="E8" s="35">
        <v>19.11</v>
      </c>
      <c r="F8" s="36">
        <v>-19.11</v>
      </c>
      <c r="G8" s="36"/>
      <c r="H8" s="9">
        <v>0</v>
      </c>
      <c r="I8" s="29">
        <v>0</v>
      </c>
      <c r="J8" s="91">
        <v>1</v>
      </c>
      <c r="K8" s="29">
        <f>J8*H8</f>
        <v>0</v>
      </c>
    </row>
    <row r="9" spans="1:19" x14ac:dyDescent="0.2">
      <c r="A9" s="18"/>
      <c r="B9" s="20"/>
      <c r="C9" s="7" t="s">
        <v>18</v>
      </c>
      <c r="D9" s="8"/>
      <c r="E9" s="37">
        <v>19.11</v>
      </c>
      <c r="F9" s="38">
        <v>-19.11</v>
      </c>
      <c r="G9" s="38"/>
      <c r="H9" s="10">
        <v>0</v>
      </c>
      <c r="I9" s="30">
        <v>0</v>
      </c>
      <c r="J9" s="92">
        <v>1</v>
      </c>
      <c r="K9" s="30">
        <f t="shared" ref="K9:K14" si="0">J9*H9</f>
        <v>0</v>
      </c>
    </row>
    <row r="10" spans="1:19" x14ac:dyDescent="0.2">
      <c r="A10" s="18"/>
      <c r="B10" s="22" t="s">
        <v>20</v>
      </c>
      <c r="C10" s="23"/>
      <c r="D10" s="23"/>
      <c r="E10" s="39">
        <v>19.11</v>
      </c>
      <c r="F10" s="40">
        <v>-19.11</v>
      </c>
      <c r="G10" s="40"/>
      <c r="H10" s="24">
        <v>0</v>
      </c>
      <c r="I10" s="31">
        <v>0</v>
      </c>
      <c r="J10" s="93">
        <v>1</v>
      </c>
      <c r="K10" s="31">
        <f t="shared" si="0"/>
        <v>0</v>
      </c>
    </row>
    <row r="11" spans="1:19" x14ac:dyDescent="0.2">
      <c r="A11" s="18"/>
      <c r="B11" s="19" t="s">
        <v>77</v>
      </c>
      <c r="C11" s="2" t="s">
        <v>11</v>
      </c>
      <c r="D11" s="4" t="s">
        <v>12</v>
      </c>
      <c r="E11" s="35">
        <v>14.92</v>
      </c>
      <c r="F11" s="36"/>
      <c r="G11" s="36"/>
      <c r="H11" s="9">
        <v>14.92</v>
      </c>
      <c r="I11" s="29">
        <v>14.92</v>
      </c>
      <c r="J11" s="91">
        <v>1</v>
      </c>
      <c r="K11" s="29">
        <f t="shared" si="0"/>
        <v>14.92</v>
      </c>
    </row>
    <row r="12" spans="1:19" x14ac:dyDescent="0.2">
      <c r="A12" s="18"/>
      <c r="B12" s="20"/>
      <c r="C12" s="7" t="s">
        <v>18</v>
      </c>
      <c r="D12" s="8"/>
      <c r="E12" s="37">
        <v>14.92</v>
      </c>
      <c r="F12" s="38"/>
      <c r="G12" s="38"/>
      <c r="H12" s="10">
        <v>14.92</v>
      </c>
      <c r="I12" s="30">
        <v>14.92</v>
      </c>
      <c r="J12" s="92">
        <v>1</v>
      </c>
      <c r="K12" s="30">
        <f t="shared" si="0"/>
        <v>14.92</v>
      </c>
    </row>
    <row r="13" spans="1:19" x14ac:dyDescent="0.2">
      <c r="A13" s="18"/>
      <c r="B13" s="22" t="s">
        <v>153</v>
      </c>
      <c r="C13" s="23"/>
      <c r="D13" s="23"/>
      <c r="E13" s="39">
        <v>14.92</v>
      </c>
      <c r="F13" s="40"/>
      <c r="G13" s="40"/>
      <c r="H13" s="24">
        <v>14.92</v>
      </c>
      <c r="I13" s="31">
        <v>14.92</v>
      </c>
      <c r="J13" s="93">
        <v>1</v>
      </c>
      <c r="K13" s="31">
        <f t="shared" si="0"/>
        <v>14.92</v>
      </c>
    </row>
    <row r="14" spans="1:19" x14ac:dyDescent="0.2">
      <c r="A14" s="135" t="s">
        <v>21</v>
      </c>
      <c r="B14" s="136"/>
      <c r="C14" s="136"/>
      <c r="D14" s="136"/>
      <c r="E14" s="138">
        <v>34.03</v>
      </c>
      <c r="F14" s="139">
        <v>-19.11</v>
      </c>
      <c r="G14" s="139"/>
      <c r="H14" s="140">
        <v>14.92</v>
      </c>
      <c r="I14" s="152">
        <v>14.92</v>
      </c>
      <c r="J14" s="186">
        <v>1</v>
      </c>
      <c r="K14" s="152">
        <f t="shared" si="0"/>
        <v>14.92</v>
      </c>
    </row>
    <row r="15" spans="1:19" x14ac:dyDescent="0.2">
      <c r="A15" s="4"/>
      <c r="B15" s="4"/>
      <c r="C15" s="4"/>
      <c r="D15" s="4"/>
      <c r="E15" s="35"/>
      <c r="F15" s="36"/>
      <c r="G15" s="36"/>
      <c r="H15" s="9"/>
      <c r="I15" s="29"/>
      <c r="J15" s="91"/>
      <c r="K15" s="29"/>
    </row>
    <row r="16" spans="1:19" x14ac:dyDescent="0.2">
      <c r="A16" s="17" t="s">
        <v>15</v>
      </c>
      <c r="B16" s="19" t="s">
        <v>14</v>
      </c>
      <c r="C16" s="2" t="s">
        <v>11</v>
      </c>
      <c r="D16" s="4" t="s">
        <v>12</v>
      </c>
      <c r="E16" s="35">
        <v>17.22</v>
      </c>
      <c r="F16" s="36">
        <v>-8.56</v>
      </c>
      <c r="G16" s="36"/>
      <c r="H16" s="9">
        <v>8.6599999999999984</v>
      </c>
      <c r="I16" s="29">
        <v>8.6599999999999984</v>
      </c>
      <c r="J16" s="91">
        <v>1</v>
      </c>
      <c r="K16" s="29">
        <f t="shared" ref="K16:K19" si="1">J16*H16</f>
        <v>8.6599999999999984</v>
      </c>
    </row>
    <row r="17" spans="1:11" x14ac:dyDescent="0.2">
      <c r="A17" s="18"/>
      <c r="B17" s="20"/>
      <c r="C17" s="7" t="s">
        <v>18</v>
      </c>
      <c r="D17" s="8"/>
      <c r="E17" s="37">
        <v>17.22</v>
      </c>
      <c r="F17" s="38">
        <v>-8.56</v>
      </c>
      <c r="G17" s="38"/>
      <c r="H17" s="10">
        <v>8.6599999999999984</v>
      </c>
      <c r="I17" s="30">
        <v>8.6599999999999984</v>
      </c>
      <c r="J17" s="92">
        <v>1</v>
      </c>
      <c r="K17" s="30">
        <f t="shared" si="1"/>
        <v>8.6599999999999984</v>
      </c>
    </row>
    <row r="18" spans="1:11" x14ac:dyDescent="0.2">
      <c r="A18" s="18"/>
      <c r="B18" s="22" t="s">
        <v>20</v>
      </c>
      <c r="C18" s="23"/>
      <c r="D18" s="23"/>
      <c r="E18" s="39">
        <v>17.22</v>
      </c>
      <c r="F18" s="40">
        <v>-8.56</v>
      </c>
      <c r="G18" s="40"/>
      <c r="H18" s="24">
        <v>8.6599999999999984</v>
      </c>
      <c r="I18" s="31">
        <v>8.6599999999999984</v>
      </c>
      <c r="J18" s="93">
        <v>1</v>
      </c>
      <c r="K18" s="31">
        <f t="shared" si="1"/>
        <v>8.6599999999999984</v>
      </c>
    </row>
    <row r="19" spans="1:11" x14ac:dyDescent="0.2">
      <c r="A19" s="135" t="s">
        <v>22</v>
      </c>
      <c r="B19" s="136"/>
      <c r="C19" s="136"/>
      <c r="D19" s="136"/>
      <c r="E19" s="138">
        <v>17.22</v>
      </c>
      <c r="F19" s="139">
        <v>-8.56</v>
      </c>
      <c r="G19" s="139"/>
      <c r="H19" s="140">
        <v>8.6599999999999984</v>
      </c>
      <c r="I19" s="152">
        <v>8.6599999999999984</v>
      </c>
      <c r="J19" s="186">
        <v>1</v>
      </c>
      <c r="K19" s="152">
        <f t="shared" si="1"/>
        <v>8.6599999999999984</v>
      </c>
    </row>
    <row r="20" spans="1:11" x14ac:dyDescent="0.2">
      <c r="A20" s="4"/>
      <c r="B20" s="4"/>
      <c r="C20" s="4"/>
      <c r="D20" s="4"/>
      <c r="E20" s="35"/>
      <c r="F20" s="36"/>
      <c r="G20" s="36"/>
      <c r="H20" s="9"/>
      <c r="I20" s="29"/>
      <c r="J20" s="91"/>
      <c r="K20" s="29"/>
    </row>
    <row r="21" spans="1:11" ht="25.5" x14ac:dyDescent="0.2">
      <c r="A21" s="158" t="s">
        <v>66</v>
      </c>
      <c r="B21" s="19" t="s">
        <v>67</v>
      </c>
      <c r="C21" s="2" t="s">
        <v>68</v>
      </c>
      <c r="D21" s="4" t="s">
        <v>69</v>
      </c>
      <c r="E21" s="35">
        <v>0.25</v>
      </c>
      <c r="F21" s="188">
        <v>0.36</v>
      </c>
      <c r="G21" s="188">
        <v>0.19</v>
      </c>
      <c r="H21" s="9">
        <v>0.8</v>
      </c>
      <c r="I21" s="29">
        <v>0.8</v>
      </c>
      <c r="J21" s="91">
        <f>SUM(E21)/H21</f>
        <v>0.3125</v>
      </c>
      <c r="K21" s="29">
        <f t="shared" ref="K21:K25" si="2">J21*H21</f>
        <v>0.25</v>
      </c>
    </row>
    <row r="22" spans="1:11" x14ac:dyDescent="0.2">
      <c r="A22" s="18"/>
      <c r="B22" s="20"/>
      <c r="C22" s="3"/>
      <c r="D22" s="6" t="s">
        <v>70</v>
      </c>
      <c r="E22" s="52">
        <v>1.89</v>
      </c>
      <c r="F22" s="53">
        <v>-0.97</v>
      </c>
      <c r="G22" s="53"/>
      <c r="H22" s="11">
        <v>0.91999999999999993</v>
      </c>
      <c r="I22" s="51">
        <v>0.91999999999999993</v>
      </c>
      <c r="J22" s="95">
        <v>1</v>
      </c>
      <c r="K22" s="51">
        <f t="shared" si="2"/>
        <v>0.91999999999999993</v>
      </c>
    </row>
    <row r="23" spans="1:11" x14ac:dyDescent="0.2">
      <c r="A23" s="18"/>
      <c r="B23" s="20"/>
      <c r="C23" s="3"/>
      <c r="D23" s="6" t="s">
        <v>71</v>
      </c>
      <c r="E23" s="52">
        <v>0.06</v>
      </c>
      <c r="F23" s="53">
        <v>-0.02</v>
      </c>
      <c r="G23" s="53"/>
      <c r="H23" s="11">
        <v>3.9999999999999994E-2</v>
      </c>
      <c r="I23" s="51">
        <v>3.9999999999999994E-2</v>
      </c>
      <c r="J23" s="95">
        <v>1</v>
      </c>
      <c r="K23" s="51">
        <f t="shared" si="2"/>
        <v>3.9999999999999994E-2</v>
      </c>
    </row>
    <row r="24" spans="1:11" x14ac:dyDescent="0.2">
      <c r="A24" s="18"/>
      <c r="B24" s="20"/>
      <c r="C24" s="3"/>
      <c r="D24" s="6" t="s">
        <v>89</v>
      </c>
      <c r="E24" s="52">
        <v>0.11</v>
      </c>
      <c r="F24" s="53">
        <v>-0.02</v>
      </c>
      <c r="G24" s="53"/>
      <c r="H24" s="11">
        <v>0.09</v>
      </c>
      <c r="I24" s="51">
        <v>0.09</v>
      </c>
      <c r="J24" s="95">
        <v>1</v>
      </c>
      <c r="K24" s="51">
        <f t="shared" si="2"/>
        <v>0.09</v>
      </c>
    </row>
    <row r="25" spans="1:11" x14ac:dyDescent="0.2">
      <c r="A25" s="18"/>
      <c r="B25" s="20"/>
      <c r="C25" s="3"/>
      <c r="D25" s="6" t="s">
        <v>72</v>
      </c>
      <c r="E25" s="52">
        <v>27.5</v>
      </c>
      <c r="F25" s="53">
        <v>-17.55</v>
      </c>
      <c r="G25" s="53"/>
      <c r="H25" s="11">
        <v>9.9499999999999993</v>
      </c>
      <c r="I25" s="51">
        <v>9.9499999999999993</v>
      </c>
      <c r="J25" s="95">
        <v>1</v>
      </c>
      <c r="K25" s="51">
        <f t="shared" si="2"/>
        <v>9.9499999999999993</v>
      </c>
    </row>
    <row r="26" spans="1:11" x14ac:dyDescent="0.2">
      <c r="A26" s="18"/>
      <c r="B26" s="20"/>
      <c r="C26" s="7" t="s">
        <v>194</v>
      </c>
      <c r="D26" s="8"/>
      <c r="E26" s="37">
        <v>29.81</v>
      </c>
      <c r="F26" s="38">
        <v>-18.2</v>
      </c>
      <c r="G26" s="38">
        <v>0.19</v>
      </c>
      <c r="H26" s="10">
        <v>11.799999999999999</v>
      </c>
      <c r="I26" s="30">
        <v>11.799999999999999</v>
      </c>
      <c r="J26" s="92">
        <f>+K26/I26</f>
        <v>0.9533898305084747</v>
      </c>
      <c r="K26" s="30">
        <f>SUBTOTAL(9,K$21:K25)</f>
        <v>11.25</v>
      </c>
    </row>
    <row r="27" spans="1:11" x14ac:dyDescent="0.2">
      <c r="A27" s="18"/>
      <c r="B27" s="22" t="s">
        <v>195</v>
      </c>
      <c r="C27" s="23"/>
      <c r="D27" s="23"/>
      <c r="E27" s="39">
        <v>29.81</v>
      </c>
      <c r="F27" s="40">
        <v>-18.2</v>
      </c>
      <c r="G27" s="40">
        <v>0.19</v>
      </c>
      <c r="H27" s="24">
        <v>11.799999999999999</v>
      </c>
      <c r="I27" s="31">
        <v>11.799999999999999</v>
      </c>
      <c r="J27" s="93">
        <f t="shared" ref="J27:J28" si="3">+K27/I27</f>
        <v>0.9533898305084747</v>
      </c>
      <c r="K27" s="31">
        <f>SUBTOTAL(9,K$21:K26)</f>
        <v>11.25</v>
      </c>
    </row>
    <row r="28" spans="1:11" x14ac:dyDescent="0.2">
      <c r="A28" s="135" t="s">
        <v>196</v>
      </c>
      <c r="B28" s="136"/>
      <c r="C28" s="136"/>
      <c r="D28" s="136"/>
      <c r="E28" s="138">
        <v>29.81</v>
      </c>
      <c r="F28" s="139">
        <v>-18.2</v>
      </c>
      <c r="G28" s="139">
        <v>0.19</v>
      </c>
      <c r="H28" s="140">
        <v>11.799999999999999</v>
      </c>
      <c r="I28" s="152">
        <v>11.799999999999999</v>
      </c>
      <c r="J28" s="186">
        <f t="shared" si="3"/>
        <v>0.9533898305084747</v>
      </c>
      <c r="K28" s="152">
        <f>SUBTOTAL(9,K$21:K27)</f>
        <v>11.25</v>
      </c>
    </row>
    <row r="29" spans="1:11" ht="13.5" thickBot="1" x14ac:dyDescent="0.25">
      <c r="A29" s="4"/>
      <c r="B29" s="4"/>
      <c r="C29" s="4"/>
      <c r="D29" s="4"/>
      <c r="E29" s="35"/>
      <c r="F29" s="36"/>
      <c r="G29" s="36"/>
      <c r="H29" s="9"/>
      <c r="I29" s="29"/>
      <c r="J29" s="91"/>
      <c r="K29" s="29"/>
    </row>
    <row r="30" spans="1:11" ht="13.5" thickBot="1" x14ac:dyDescent="0.25">
      <c r="A30" s="142" t="s">
        <v>17</v>
      </c>
      <c r="B30" s="143"/>
      <c r="C30" s="143"/>
      <c r="D30" s="143"/>
      <c r="E30" s="144">
        <v>81.06</v>
      </c>
      <c r="F30" s="145">
        <v>-45.870000000000005</v>
      </c>
      <c r="G30" s="145">
        <v>0.19</v>
      </c>
      <c r="H30" s="146">
        <v>35.379999999999995</v>
      </c>
      <c r="I30" s="153">
        <v>35.379999999999995</v>
      </c>
      <c r="J30" s="189">
        <f>+K30/I30</f>
        <v>0.9844544940644433</v>
      </c>
      <c r="K30" s="153">
        <f>+K28+K19+K14</f>
        <v>34.83</v>
      </c>
    </row>
    <row r="34" spans="18:19" x14ac:dyDescent="0.2">
      <c r="R34" s="6"/>
      <c r="S34" s="6"/>
    </row>
    <row r="35" spans="18:19" x14ac:dyDescent="0.2">
      <c r="R35" s="6"/>
      <c r="S35" s="6"/>
    </row>
    <row r="36" spans="18:19" x14ac:dyDescent="0.2">
      <c r="R36" s="6"/>
      <c r="S36" s="6"/>
    </row>
    <row r="37" spans="18:19" x14ac:dyDescent="0.2">
      <c r="R37" s="6"/>
      <c r="S37" s="6"/>
    </row>
  </sheetData>
  <pageMargins left="0.7" right="0.7" top="0.75" bottom="0.75" header="0.3" footer="0.3"/>
  <pageSetup scale="64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zoomScale="80" zoomScaleNormal="80" workbookViewId="0"/>
  </sheetViews>
  <sheetFormatPr defaultRowHeight="12.75" x14ac:dyDescent="0.2"/>
  <cols>
    <col min="1" max="1" width="16.42578125" customWidth="1"/>
    <col min="2" max="2" width="40.7109375" customWidth="1"/>
    <col min="3" max="3" width="25.7109375" customWidth="1"/>
    <col min="4" max="4" width="40.7109375" customWidth="1"/>
    <col min="5" max="5" width="8.28515625" customWidth="1"/>
    <col min="6" max="6" width="8.7109375" customWidth="1"/>
    <col min="7" max="7" width="9.7109375" customWidth="1"/>
    <col min="8" max="8" width="13.28515625" bestFit="1" customWidth="1"/>
    <col min="9" max="9" width="11.28515625" bestFit="1" customWidth="1"/>
    <col min="10" max="10" width="8.85546875" style="96"/>
    <col min="11" max="11" width="15.5703125" bestFit="1" customWidth="1"/>
  </cols>
  <sheetData>
    <row r="1" spans="1:19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97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254</v>
      </c>
      <c r="B2" t="s">
        <v>252</v>
      </c>
    </row>
    <row r="5" spans="1:19" s="62" customFormat="1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84"/>
      <c r="K5" s="161"/>
    </row>
    <row r="6" spans="1:19" s="62" customFormat="1" x14ac:dyDescent="0.2">
      <c r="A6" s="134"/>
      <c r="B6" s="134"/>
      <c r="C6" s="134"/>
      <c r="D6" s="134"/>
      <c r="E6" s="135">
        <v>2017</v>
      </c>
      <c r="F6" s="136"/>
      <c r="G6" s="136"/>
      <c r="H6" s="133" t="s">
        <v>16</v>
      </c>
      <c r="I6" s="151" t="s">
        <v>17</v>
      </c>
      <c r="J6" s="185" t="s">
        <v>586</v>
      </c>
      <c r="K6" s="151" t="s">
        <v>588</v>
      </c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10</v>
      </c>
      <c r="F7" s="34">
        <v>11</v>
      </c>
      <c r="G7" s="34">
        <v>12</v>
      </c>
      <c r="H7" s="16"/>
      <c r="I7" s="28"/>
      <c r="J7" s="90"/>
      <c r="K7" s="28"/>
    </row>
    <row r="8" spans="1:19" ht="25.5" x14ac:dyDescent="0.2">
      <c r="A8" s="158" t="s">
        <v>9</v>
      </c>
      <c r="B8" s="19" t="s">
        <v>14</v>
      </c>
      <c r="C8" s="2" t="s">
        <v>11</v>
      </c>
      <c r="D8" s="4" t="s">
        <v>12</v>
      </c>
      <c r="E8" s="35"/>
      <c r="F8" s="36"/>
      <c r="G8" s="36">
        <v>257.93</v>
      </c>
      <c r="H8" s="9">
        <v>257.93</v>
      </c>
      <c r="I8" s="29">
        <v>257.93</v>
      </c>
      <c r="J8" s="91">
        <v>1</v>
      </c>
      <c r="K8" s="29">
        <f>J8*H8</f>
        <v>257.93</v>
      </c>
    </row>
    <row r="9" spans="1:19" x14ac:dyDescent="0.2">
      <c r="A9" s="18"/>
      <c r="B9" s="20"/>
      <c r="C9" s="7" t="s">
        <v>18</v>
      </c>
      <c r="D9" s="8"/>
      <c r="E9" s="37"/>
      <c r="F9" s="38"/>
      <c r="G9" s="38">
        <v>257.93</v>
      </c>
      <c r="H9" s="10">
        <v>257.93</v>
      </c>
      <c r="I9" s="30">
        <v>257.93</v>
      </c>
      <c r="J9" s="92">
        <v>1</v>
      </c>
      <c r="K9" s="30">
        <f t="shared" ref="K9:K18" si="0">J9*H9</f>
        <v>257.93</v>
      </c>
    </row>
    <row r="10" spans="1:19" x14ac:dyDescent="0.2">
      <c r="A10" s="18"/>
      <c r="B10" s="22" t="s">
        <v>20</v>
      </c>
      <c r="C10" s="23"/>
      <c r="D10" s="23"/>
      <c r="E10" s="39"/>
      <c r="F10" s="40"/>
      <c r="G10" s="40">
        <v>257.93</v>
      </c>
      <c r="H10" s="24">
        <v>257.93</v>
      </c>
      <c r="I10" s="31">
        <v>257.93</v>
      </c>
      <c r="J10" s="93">
        <v>1</v>
      </c>
      <c r="K10" s="31">
        <f t="shared" si="0"/>
        <v>257.93</v>
      </c>
    </row>
    <row r="11" spans="1:19" x14ac:dyDescent="0.2">
      <c r="A11" s="18"/>
      <c r="B11" s="19" t="s">
        <v>42</v>
      </c>
      <c r="C11" s="2" t="s">
        <v>42</v>
      </c>
      <c r="D11" s="4" t="s">
        <v>42</v>
      </c>
      <c r="E11" s="35">
        <v>7818.64</v>
      </c>
      <c r="F11" s="36">
        <v>20328.46</v>
      </c>
      <c r="G11" s="36">
        <v>0</v>
      </c>
      <c r="H11" s="9">
        <v>28147.1</v>
      </c>
      <c r="I11" s="29">
        <v>28147.1</v>
      </c>
      <c r="J11" s="91">
        <v>1</v>
      </c>
      <c r="K11" s="29">
        <f t="shared" si="0"/>
        <v>28147.1</v>
      </c>
    </row>
    <row r="12" spans="1:19" x14ac:dyDescent="0.2">
      <c r="A12" s="18"/>
      <c r="B12" s="20"/>
      <c r="C12" s="7" t="s">
        <v>154</v>
      </c>
      <c r="D12" s="8"/>
      <c r="E12" s="37">
        <v>7818.64</v>
      </c>
      <c r="F12" s="38">
        <v>20328.46</v>
      </c>
      <c r="G12" s="38">
        <v>0</v>
      </c>
      <c r="H12" s="10">
        <v>28147.1</v>
      </c>
      <c r="I12" s="30">
        <v>28147.1</v>
      </c>
      <c r="J12" s="92">
        <v>1</v>
      </c>
      <c r="K12" s="30">
        <f t="shared" si="0"/>
        <v>28147.1</v>
      </c>
    </row>
    <row r="13" spans="1:19" x14ac:dyDescent="0.2">
      <c r="A13" s="18"/>
      <c r="B13" s="22" t="s">
        <v>154</v>
      </c>
      <c r="C13" s="23"/>
      <c r="D13" s="23"/>
      <c r="E13" s="39">
        <v>7818.64</v>
      </c>
      <c r="F13" s="40">
        <v>20328.46</v>
      </c>
      <c r="G13" s="40">
        <v>0</v>
      </c>
      <c r="H13" s="24">
        <v>28147.1</v>
      </c>
      <c r="I13" s="31">
        <v>28147.1</v>
      </c>
      <c r="J13" s="93">
        <v>1</v>
      </c>
      <c r="K13" s="31">
        <f t="shared" si="0"/>
        <v>28147.1</v>
      </c>
    </row>
    <row r="14" spans="1:19" x14ac:dyDescent="0.2">
      <c r="A14" s="18"/>
      <c r="B14" s="19" t="s">
        <v>87</v>
      </c>
      <c r="C14" s="2" t="s">
        <v>11</v>
      </c>
      <c r="D14" s="4" t="s">
        <v>12</v>
      </c>
      <c r="E14" s="35"/>
      <c r="F14" s="36"/>
      <c r="G14" s="36">
        <v>2334.0600000000009</v>
      </c>
      <c r="H14" s="9">
        <v>2334.0600000000009</v>
      </c>
      <c r="I14" s="29">
        <v>2334.0600000000009</v>
      </c>
      <c r="J14" s="91">
        <v>1</v>
      </c>
      <c r="K14" s="29">
        <f t="shared" si="0"/>
        <v>2334.0600000000009</v>
      </c>
    </row>
    <row r="15" spans="1:19" x14ac:dyDescent="0.2">
      <c r="A15" s="18"/>
      <c r="B15" s="20"/>
      <c r="C15" s="3"/>
      <c r="D15" s="6" t="s">
        <v>253</v>
      </c>
      <c r="E15" s="52"/>
      <c r="F15" s="53"/>
      <c r="G15" s="53">
        <v>5968.6900000000005</v>
      </c>
      <c r="H15" s="11">
        <v>5968.6900000000005</v>
      </c>
      <c r="I15" s="51">
        <v>5968.6900000000005</v>
      </c>
      <c r="J15" s="95">
        <v>1</v>
      </c>
      <c r="K15" s="51">
        <f t="shared" si="0"/>
        <v>5968.6900000000005</v>
      </c>
    </row>
    <row r="16" spans="1:19" x14ac:dyDescent="0.2">
      <c r="A16" s="18"/>
      <c r="B16" s="20"/>
      <c r="C16" s="7" t="s">
        <v>18</v>
      </c>
      <c r="D16" s="8"/>
      <c r="E16" s="37"/>
      <c r="F16" s="38"/>
      <c r="G16" s="38">
        <v>8302.7500000000018</v>
      </c>
      <c r="H16" s="10">
        <v>8302.7500000000018</v>
      </c>
      <c r="I16" s="30">
        <v>8302.7500000000018</v>
      </c>
      <c r="J16" s="92">
        <v>1</v>
      </c>
      <c r="K16" s="30">
        <f t="shared" si="0"/>
        <v>8302.7500000000018</v>
      </c>
    </row>
    <row r="17" spans="1:11" x14ac:dyDescent="0.2">
      <c r="A17" s="18"/>
      <c r="B17" s="22" t="s">
        <v>158</v>
      </c>
      <c r="C17" s="23"/>
      <c r="D17" s="23"/>
      <c r="E17" s="39"/>
      <c r="F17" s="40"/>
      <c r="G17" s="40">
        <v>8302.7500000000018</v>
      </c>
      <c r="H17" s="24">
        <v>8302.7500000000018</v>
      </c>
      <c r="I17" s="31">
        <v>8302.7500000000018</v>
      </c>
      <c r="J17" s="93">
        <v>1</v>
      </c>
      <c r="K17" s="31">
        <f t="shared" si="0"/>
        <v>8302.7500000000018</v>
      </c>
    </row>
    <row r="18" spans="1:11" x14ac:dyDescent="0.2">
      <c r="A18" s="135" t="s">
        <v>21</v>
      </c>
      <c r="B18" s="136"/>
      <c r="C18" s="136"/>
      <c r="D18" s="136"/>
      <c r="E18" s="138">
        <v>7818.64</v>
      </c>
      <c r="F18" s="139">
        <v>20328.46</v>
      </c>
      <c r="G18" s="139">
        <v>8560.68</v>
      </c>
      <c r="H18" s="140">
        <v>36707.78</v>
      </c>
      <c r="I18" s="152">
        <v>36707.78</v>
      </c>
      <c r="J18" s="186">
        <v>1</v>
      </c>
      <c r="K18" s="152">
        <f t="shared" si="0"/>
        <v>36707.78</v>
      </c>
    </row>
    <row r="19" spans="1:11" x14ac:dyDescent="0.2">
      <c r="A19" s="4"/>
      <c r="B19" s="4"/>
      <c r="C19" s="4"/>
      <c r="D19" s="4"/>
      <c r="E19" s="35"/>
      <c r="F19" s="36"/>
      <c r="G19" s="36"/>
      <c r="H19" s="9"/>
      <c r="I19" s="29"/>
      <c r="J19" s="91"/>
      <c r="K19" s="29"/>
    </row>
    <row r="20" spans="1:11" x14ac:dyDescent="0.2">
      <c r="A20" s="17" t="s">
        <v>15</v>
      </c>
      <c r="B20" s="19" t="s">
        <v>14</v>
      </c>
      <c r="C20" s="2" t="s">
        <v>11</v>
      </c>
      <c r="D20" s="4" t="s">
        <v>12</v>
      </c>
      <c r="E20" s="35"/>
      <c r="F20" s="36"/>
      <c r="G20" s="36">
        <v>3744.16</v>
      </c>
      <c r="H20" s="9">
        <v>3744.16</v>
      </c>
      <c r="I20" s="29">
        <v>3744.16</v>
      </c>
      <c r="J20" s="91">
        <v>1</v>
      </c>
      <c r="K20" s="29">
        <f t="shared" ref="K20:K23" si="1">J20*H20</f>
        <v>3744.16</v>
      </c>
    </row>
    <row r="21" spans="1:11" x14ac:dyDescent="0.2">
      <c r="A21" s="18"/>
      <c r="B21" s="20"/>
      <c r="C21" s="7" t="s">
        <v>18</v>
      </c>
      <c r="D21" s="8"/>
      <c r="E21" s="37"/>
      <c r="F21" s="38"/>
      <c r="G21" s="38">
        <v>3744.16</v>
      </c>
      <c r="H21" s="10">
        <v>3744.16</v>
      </c>
      <c r="I21" s="30">
        <v>3744.16</v>
      </c>
      <c r="J21" s="92">
        <v>1</v>
      </c>
      <c r="K21" s="30">
        <f t="shared" si="1"/>
        <v>3744.16</v>
      </c>
    </row>
    <row r="22" spans="1:11" x14ac:dyDescent="0.2">
      <c r="A22" s="18"/>
      <c r="B22" s="22" t="s">
        <v>20</v>
      </c>
      <c r="C22" s="23"/>
      <c r="D22" s="23"/>
      <c r="E22" s="39"/>
      <c r="F22" s="40"/>
      <c r="G22" s="40">
        <v>3744.16</v>
      </c>
      <c r="H22" s="24">
        <v>3744.16</v>
      </c>
      <c r="I22" s="31">
        <v>3744.16</v>
      </c>
      <c r="J22" s="93">
        <v>1</v>
      </c>
      <c r="K22" s="31">
        <f t="shared" si="1"/>
        <v>3744.16</v>
      </c>
    </row>
    <row r="23" spans="1:11" x14ac:dyDescent="0.2">
      <c r="A23" s="135" t="s">
        <v>22</v>
      </c>
      <c r="B23" s="136"/>
      <c r="C23" s="136"/>
      <c r="D23" s="136"/>
      <c r="E23" s="138"/>
      <c r="F23" s="139"/>
      <c r="G23" s="139">
        <v>3744.16</v>
      </c>
      <c r="H23" s="140">
        <v>3744.16</v>
      </c>
      <c r="I23" s="152">
        <v>3744.16</v>
      </c>
      <c r="J23" s="186">
        <v>1</v>
      </c>
      <c r="K23" s="152">
        <f t="shared" si="1"/>
        <v>3744.16</v>
      </c>
    </row>
    <row r="24" spans="1:11" x14ac:dyDescent="0.2">
      <c r="A24" s="4"/>
      <c r="B24" s="4"/>
      <c r="C24" s="4"/>
      <c r="D24" s="4"/>
      <c r="E24" s="35"/>
      <c r="F24" s="36"/>
      <c r="G24" s="36"/>
      <c r="H24" s="9"/>
      <c r="I24" s="29"/>
      <c r="J24" s="91"/>
      <c r="K24" s="29"/>
    </row>
    <row r="25" spans="1:11" ht="25.5" x14ac:dyDescent="0.2">
      <c r="A25" s="158" t="s">
        <v>66</v>
      </c>
      <c r="B25" s="19" t="s">
        <v>67</v>
      </c>
      <c r="C25" s="2" t="s">
        <v>68</v>
      </c>
      <c r="D25" s="4" t="s">
        <v>70</v>
      </c>
      <c r="E25" s="35"/>
      <c r="F25" s="188"/>
      <c r="G25" s="188">
        <v>240.78</v>
      </c>
      <c r="H25" s="9">
        <v>240.78</v>
      </c>
      <c r="I25" s="29">
        <v>240.78</v>
      </c>
      <c r="J25" s="91">
        <v>0</v>
      </c>
      <c r="K25" s="29">
        <f t="shared" ref="K25:K28" si="2">J25*H25</f>
        <v>0</v>
      </c>
    </row>
    <row r="26" spans="1:11" x14ac:dyDescent="0.2">
      <c r="A26" s="18"/>
      <c r="B26" s="20"/>
      <c r="C26" s="3"/>
      <c r="D26" s="6" t="s">
        <v>71</v>
      </c>
      <c r="E26" s="52"/>
      <c r="F26" s="53"/>
      <c r="G26" s="53">
        <v>5.09</v>
      </c>
      <c r="H26" s="11">
        <v>5.09</v>
      </c>
      <c r="I26" s="51">
        <v>5.09</v>
      </c>
      <c r="J26" s="95">
        <v>1</v>
      </c>
      <c r="K26" s="51">
        <f t="shared" si="2"/>
        <v>5.09</v>
      </c>
    </row>
    <row r="27" spans="1:11" x14ac:dyDescent="0.2">
      <c r="A27" s="18"/>
      <c r="B27" s="20"/>
      <c r="C27" s="3"/>
      <c r="D27" s="6" t="s">
        <v>89</v>
      </c>
      <c r="E27" s="52"/>
      <c r="F27" s="53"/>
      <c r="G27" s="53">
        <v>14.1</v>
      </c>
      <c r="H27" s="11">
        <v>14.1</v>
      </c>
      <c r="I27" s="51">
        <v>14.1</v>
      </c>
      <c r="J27" s="95">
        <v>1</v>
      </c>
      <c r="K27" s="51">
        <f t="shared" si="2"/>
        <v>14.1</v>
      </c>
    </row>
    <row r="28" spans="1:11" x14ac:dyDescent="0.2">
      <c r="A28" s="18"/>
      <c r="B28" s="20"/>
      <c r="C28" s="3"/>
      <c r="D28" s="6" t="s">
        <v>72</v>
      </c>
      <c r="E28" s="52"/>
      <c r="F28" s="53"/>
      <c r="G28" s="53">
        <v>3207.18</v>
      </c>
      <c r="H28" s="11">
        <v>3207.18</v>
      </c>
      <c r="I28" s="51">
        <v>3207.18</v>
      </c>
      <c r="J28" s="95">
        <v>1</v>
      </c>
      <c r="K28" s="51">
        <f t="shared" si="2"/>
        <v>3207.18</v>
      </c>
    </row>
    <row r="29" spans="1:11" x14ac:dyDescent="0.2">
      <c r="A29" s="18"/>
      <c r="B29" s="20"/>
      <c r="C29" s="7" t="s">
        <v>194</v>
      </c>
      <c r="D29" s="8"/>
      <c r="E29" s="37"/>
      <c r="F29" s="38"/>
      <c r="G29" s="38">
        <v>3467.1499999999996</v>
      </c>
      <c r="H29" s="10">
        <v>3467.1499999999996</v>
      </c>
      <c r="I29" s="30">
        <v>3467.1499999999996</v>
      </c>
      <c r="J29" s="92">
        <f>+K29/I29</f>
        <v>0.93055391315633884</v>
      </c>
      <c r="K29" s="30">
        <f>SUBTOTAL(9,K$25:K28)</f>
        <v>3226.37</v>
      </c>
    </row>
    <row r="30" spans="1:11" x14ac:dyDescent="0.2">
      <c r="A30" s="18"/>
      <c r="B30" s="22" t="s">
        <v>195</v>
      </c>
      <c r="C30" s="23"/>
      <c r="D30" s="23"/>
      <c r="E30" s="39"/>
      <c r="F30" s="40"/>
      <c r="G30" s="40">
        <v>3467.1499999999996</v>
      </c>
      <c r="H30" s="24">
        <v>3467.1499999999996</v>
      </c>
      <c r="I30" s="31">
        <v>3467.1499999999996</v>
      </c>
      <c r="J30" s="93">
        <f t="shared" ref="J30:J31" si="3">+K30/I30</f>
        <v>0.93055391315633884</v>
      </c>
      <c r="K30" s="31">
        <f>SUBTOTAL(9,K$25:K29)</f>
        <v>3226.37</v>
      </c>
    </row>
    <row r="31" spans="1:11" x14ac:dyDescent="0.2">
      <c r="A31" s="135" t="s">
        <v>196</v>
      </c>
      <c r="B31" s="136"/>
      <c r="C31" s="136"/>
      <c r="D31" s="136"/>
      <c r="E31" s="138"/>
      <c r="F31" s="139"/>
      <c r="G31" s="139">
        <v>3467.1499999999996</v>
      </c>
      <c r="H31" s="140">
        <v>3467.1499999999996</v>
      </c>
      <c r="I31" s="152">
        <v>3467.1499999999996</v>
      </c>
      <c r="J31" s="186">
        <f t="shared" si="3"/>
        <v>0.93055391315633884</v>
      </c>
      <c r="K31" s="152">
        <f>SUBTOTAL(9,K$25:K30)</f>
        <v>3226.37</v>
      </c>
    </row>
    <row r="32" spans="1:11" ht="13.5" thickBot="1" x14ac:dyDescent="0.25">
      <c r="A32" s="4"/>
      <c r="B32" s="4"/>
      <c r="C32" s="4"/>
      <c r="D32" s="4"/>
      <c r="E32" s="35"/>
      <c r="F32" s="36"/>
      <c r="G32" s="36"/>
      <c r="H32" s="9"/>
      <c r="I32" s="29"/>
      <c r="J32" s="91"/>
      <c r="K32" s="29"/>
    </row>
    <row r="33" spans="1:19" ht="13.5" thickBot="1" x14ac:dyDescent="0.25">
      <c r="A33" s="142" t="s">
        <v>17</v>
      </c>
      <c r="B33" s="143"/>
      <c r="C33" s="143"/>
      <c r="D33" s="143"/>
      <c r="E33" s="144">
        <v>7818.64</v>
      </c>
      <c r="F33" s="145">
        <v>20328.46</v>
      </c>
      <c r="G33" s="145">
        <v>15771.990000000002</v>
      </c>
      <c r="H33" s="146">
        <v>43919.09</v>
      </c>
      <c r="I33" s="153">
        <v>43919.09</v>
      </c>
      <c r="J33" s="189">
        <f>+K33/I33</f>
        <v>0.99451764597126213</v>
      </c>
      <c r="K33" s="153">
        <f>+K31+K23+K18</f>
        <v>43678.31</v>
      </c>
    </row>
    <row r="36" spans="1:19" x14ac:dyDescent="0.2">
      <c r="J36" s="99"/>
    </row>
    <row r="37" spans="1:19" x14ac:dyDescent="0.2">
      <c r="J37" s="99"/>
      <c r="R37" s="6"/>
      <c r="S37" s="6"/>
    </row>
    <row r="38" spans="1:19" x14ac:dyDescent="0.2">
      <c r="J38" s="99"/>
      <c r="R38" s="6"/>
      <c r="S38" s="6"/>
    </row>
    <row r="39" spans="1:19" x14ac:dyDescent="0.2">
      <c r="J39" s="99"/>
      <c r="R39" s="6"/>
      <c r="S39" s="6"/>
    </row>
    <row r="40" spans="1:19" x14ac:dyDescent="0.2">
      <c r="J40" s="99"/>
      <c r="R40" s="6"/>
      <c r="S40" s="6"/>
    </row>
  </sheetData>
  <pageMargins left="0.5" right="0.5" top="0.75" bottom="0.75" header="0.3" footer="0.3"/>
  <pageSetup scale="6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zoomScale="80" zoomScaleNormal="80" workbookViewId="0"/>
  </sheetViews>
  <sheetFormatPr defaultRowHeight="12.75" x14ac:dyDescent="0.2"/>
  <cols>
    <col min="1" max="1" width="16.85546875" customWidth="1"/>
    <col min="2" max="2" width="40.7109375" customWidth="1"/>
    <col min="3" max="3" width="25.7109375" customWidth="1"/>
    <col min="4" max="4" width="40.7109375" customWidth="1"/>
    <col min="5" max="5" width="6.85546875" bestFit="1" customWidth="1"/>
    <col min="6" max="6" width="8.7109375" customWidth="1"/>
    <col min="7" max="7" width="6" customWidth="1"/>
    <col min="8" max="8" width="13.28515625" bestFit="1" customWidth="1"/>
    <col min="9" max="9" width="11.28515625" bestFit="1" customWidth="1"/>
    <col min="10" max="10" width="8.85546875" style="96"/>
    <col min="11" max="11" width="15.5703125" bestFit="1" customWidth="1"/>
  </cols>
  <sheetData>
    <row r="1" spans="1:19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97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251</v>
      </c>
      <c r="B2" t="s">
        <v>250</v>
      </c>
    </row>
    <row r="5" spans="1:19" s="62" customFormat="1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84"/>
      <c r="K5" s="161"/>
    </row>
    <row r="6" spans="1:19" s="62" customFormat="1" x14ac:dyDescent="0.2">
      <c r="A6" s="134"/>
      <c r="B6" s="134"/>
      <c r="C6" s="134"/>
      <c r="D6" s="134"/>
      <c r="E6" s="135">
        <v>2017</v>
      </c>
      <c r="F6" s="136"/>
      <c r="G6" s="136"/>
      <c r="H6" s="133" t="s">
        <v>16</v>
      </c>
      <c r="I6" s="151" t="s">
        <v>17</v>
      </c>
      <c r="J6" s="185" t="s">
        <v>586</v>
      </c>
      <c r="K6" s="151" t="s">
        <v>588</v>
      </c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10</v>
      </c>
      <c r="F7" s="34">
        <v>11</v>
      </c>
      <c r="G7" s="34">
        <v>12</v>
      </c>
      <c r="H7" s="16"/>
      <c r="I7" s="28"/>
      <c r="J7" s="90"/>
      <c r="K7" s="28"/>
    </row>
    <row r="8" spans="1:19" x14ac:dyDescent="0.2">
      <c r="A8" s="17" t="s">
        <v>9</v>
      </c>
      <c r="B8" s="19" t="s">
        <v>14</v>
      </c>
      <c r="C8" s="2" t="s">
        <v>11</v>
      </c>
      <c r="D8" s="4" t="s">
        <v>12</v>
      </c>
      <c r="E8" s="35">
        <v>19.11</v>
      </c>
      <c r="F8" s="36">
        <v>-19.11</v>
      </c>
      <c r="G8" s="36"/>
      <c r="H8" s="9">
        <v>0</v>
      </c>
      <c r="I8" s="29">
        <v>0</v>
      </c>
      <c r="J8" s="91">
        <v>1</v>
      </c>
      <c r="K8" s="29">
        <f>J8*H8</f>
        <v>0</v>
      </c>
    </row>
    <row r="9" spans="1:19" x14ac:dyDescent="0.2">
      <c r="A9" s="18"/>
      <c r="B9" s="20"/>
      <c r="C9" s="7" t="s">
        <v>18</v>
      </c>
      <c r="D9" s="8"/>
      <c r="E9" s="37">
        <v>19.11</v>
      </c>
      <c r="F9" s="38">
        <v>-19.11</v>
      </c>
      <c r="G9" s="38"/>
      <c r="H9" s="10">
        <v>0</v>
      </c>
      <c r="I9" s="30">
        <v>0</v>
      </c>
      <c r="J9" s="92">
        <v>1</v>
      </c>
      <c r="K9" s="30">
        <f t="shared" ref="K9:K14" si="0">J9*H9</f>
        <v>0</v>
      </c>
    </row>
    <row r="10" spans="1:19" x14ac:dyDescent="0.2">
      <c r="A10" s="18"/>
      <c r="B10" s="22" t="s">
        <v>20</v>
      </c>
      <c r="C10" s="23"/>
      <c r="D10" s="23"/>
      <c r="E10" s="39">
        <v>19.11</v>
      </c>
      <c r="F10" s="40">
        <v>-19.11</v>
      </c>
      <c r="G10" s="40"/>
      <c r="H10" s="24">
        <v>0</v>
      </c>
      <c r="I10" s="31">
        <v>0</v>
      </c>
      <c r="J10" s="93">
        <v>1</v>
      </c>
      <c r="K10" s="31">
        <f t="shared" si="0"/>
        <v>0</v>
      </c>
    </row>
    <row r="11" spans="1:19" x14ac:dyDescent="0.2">
      <c r="A11" s="18"/>
      <c r="B11" s="19" t="s">
        <v>77</v>
      </c>
      <c r="C11" s="2" t="s">
        <v>11</v>
      </c>
      <c r="D11" s="4" t="s">
        <v>12</v>
      </c>
      <c r="E11" s="35">
        <v>14.92</v>
      </c>
      <c r="F11" s="36"/>
      <c r="G11" s="36"/>
      <c r="H11" s="9">
        <v>14.92</v>
      </c>
      <c r="I11" s="29">
        <v>14.92</v>
      </c>
      <c r="J11" s="91">
        <v>1</v>
      </c>
      <c r="K11" s="29">
        <f t="shared" si="0"/>
        <v>14.92</v>
      </c>
    </row>
    <row r="12" spans="1:19" x14ac:dyDescent="0.2">
      <c r="A12" s="18"/>
      <c r="B12" s="20"/>
      <c r="C12" s="7" t="s">
        <v>18</v>
      </c>
      <c r="D12" s="8"/>
      <c r="E12" s="37">
        <v>14.92</v>
      </c>
      <c r="F12" s="38"/>
      <c r="G12" s="38"/>
      <c r="H12" s="10">
        <v>14.92</v>
      </c>
      <c r="I12" s="30">
        <v>14.92</v>
      </c>
      <c r="J12" s="92">
        <v>1</v>
      </c>
      <c r="K12" s="30">
        <f t="shared" si="0"/>
        <v>14.92</v>
      </c>
    </row>
    <row r="13" spans="1:19" x14ac:dyDescent="0.2">
      <c r="A13" s="18"/>
      <c r="B13" s="22" t="s">
        <v>153</v>
      </c>
      <c r="C13" s="23"/>
      <c r="D13" s="23"/>
      <c r="E13" s="39">
        <v>14.92</v>
      </c>
      <c r="F13" s="40"/>
      <c r="G13" s="40"/>
      <c r="H13" s="24">
        <v>14.92</v>
      </c>
      <c r="I13" s="31">
        <v>14.92</v>
      </c>
      <c r="J13" s="93">
        <v>1</v>
      </c>
      <c r="K13" s="31">
        <f t="shared" si="0"/>
        <v>14.92</v>
      </c>
    </row>
    <row r="14" spans="1:19" x14ac:dyDescent="0.2">
      <c r="A14" s="135" t="s">
        <v>21</v>
      </c>
      <c r="B14" s="136"/>
      <c r="C14" s="136"/>
      <c r="D14" s="136"/>
      <c r="E14" s="138">
        <v>34.03</v>
      </c>
      <c r="F14" s="139">
        <v>-19.11</v>
      </c>
      <c r="G14" s="139"/>
      <c r="H14" s="140">
        <v>14.92</v>
      </c>
      <c r="I14" s="152">
        <v>14.92</v>
      </c>
      <c r="J14" s="186">
        <v>1</v>
      </c>
      <c r="K14" s="152">
        <f t="shared" si="0"/>
        <v>14.92</v>
      </c>
    </row>
    <row r="15" spans="1:19" x14ac:dyDescent="0.2">
      <c r="A15" s="4"/>
      <c r="B15" s="4"/>
      <c r="C15" s="4"/>
      <c r="D15" s="4"/>
      <c r="E15" s="35"/>
      <c r="F15" s="36"/>
      <c r="G15" s="36"/>
      <c r="H15" s="9"/>
      <c r="I15" s="29"/>
      <c r="J15" s="91"/>
      <c r="K15" s="29"/>
    </row>
    <row r="16" spans="1:19" x14ac:dyDescent="0.2">
      <c r="A16" s="17" t="s">
        <v>15</v>
      </c>
      <c r="B16" s="19" t="s">
        <v>14</v>
      </c>
      <c r="C16" s="2" t="s">
        <v>11</v>
      </c>
      <c r="D16" s="4" t="s">
        <v>12</v>
      </c>
      <c r="E16" s="35">
        <v>17.22</v>
      </c>
      <c r="F16" s="36">
        <v>-8.56</v>
      </c>
      <c r="G16" s="36"/>
      <c r="H16" s="9">
        <v>8.6599999999999984</v>
      </c>
      <c r="I16" s="29">
        <v>8.6599999999999984</v>
      </c>
      <c r="J16" s="91">
        <v>1</v>
      </c>
      <c r="K16" s="29">
        <f t="shared" ref="K16:K19" si="1">J16*H16</f>
        <v>8.6599999999999984</v>
      </c>
    </row>
    <row r="17" spans="1:11" x14ac:dyDescent="0.2">
      <c r="A17" s="18"/>
      <c r="B17" s="20"/>
      <c r="C17" s="7" t="s">
        <v>18</v>
      </c>
      <c r="D17" s="8"/>
      <c r="E17" s="37">
        <v>17.22</v>
      </c>
      <c r="F17" s="38">
        <v>-8.56</v>
      </c>
      <c r="G17" s="38"/>
      <c r="H17" s="10">
        <v>8.6599999999999984</v>
      </c>
      <c r="I17" s="30">
        <v>8.6599999999999984</v>
      </c>
      <c r="J17" s="92">
        <v>1</v>
      </c>
      <c r="K17" s="30">
        <f t="shared" si="1"/>
        <v>8.6599999999999984</v>
      </c>
    </row>
    <row r="18" spans="1:11" x14ac:dyDescent="0.2">
      <c r="A18" s="18"/>
      <c r="B18" s="22" t="s">
        <v>20</v>
      </c>
      <c r="C18" s="23"/>
      <c r="D18" s="23"/>
      <c r="E18" s="39">
        <v>17.22</v>
      </c>
      <c r="F18" s="40">
        <v>-8.56</v>
      </c>
      <c r="G18" s="40"/>
      <c r="H18" s="24">
        <v>8.6599999999999984</v>
      </c>
      <c r="I18" s="31">
        <v>8.6599999999999984</v>
      </c>
      <c r="J18" s="93">
        <v>1</v>
      </c>
      <c r="K18" s="31">
        <f t="shared" si="1"/>
        <v>8.6599999999999984</v>
      </c>
    </row>
    <row r="19" spans="1:11" x14ac:dyDescent="0.2">
      <c r="A19" s="135" t="s">
        <v>22</v>
      </c>
      <c r="B19" s="136"/>
      <c r="C19" s="136"/>
      <c r="D19" s="136"/>
      <c r="E19" s="138">
        <v>17.22</v>
      </c>
      <c r="F19" s="139">
        <v>-8.56</v>
      </c>
      <c r="G19" s="139"/>
      <c r="H19" s="140">
        <v>8.6599999999999984</v>
      </c>
      <c r="I19" s="152">
        <v>8.6599999999999984</v>
      </c>
      <c r="J19" s="186">
        <v>1</v>
      </c>
      <c r="K19" s="152">
        <f t="shared" si="1"/>
        <v>8.6599999999999984</v>
      </c>
    </row>
    <row r="20" spans="1:11" x14ac:dyDescent="0.2">
      <c r="A20" s="4"/>
      <c r="B20" s="4"/>
      <c r="C20" s="4"/>
      <c r="D20" s="4"/>
      <c r="E20" s="35"/>
      <c r="F20" s="36"/>
      <c r="G20" s="36"/>
      <c r="H20" s="9"/>
      <c r="I20" s="29"/>
      <c r="J20" s="91"/>
      <c r="K20" s="29"/>
    </row>
    <row r="21" spans="1:11" x14ac:dyDescent="0.2">
      <c r="A21" s="17" t="s">
        <v>66</v>
      </c>
      <c r="B21" s="19" t="s">
        <v>67</v>
      </c>
      <c r="C21" s="2" t="s">
        <v>68</v>
      </c>
      <c r="D21" s="4" t="s">
        <v>69</v>
      </c>
      <c r="E21" s="35">
        <v>0.25</v>
      </c>
      <c r="F21" s="188">
        <v>0.36</v>
      </c>
      <c r="G21" s="188">
        <v>0.19</v>
      </c>
      <c r="H21" s="9">
        <v>0.8</v>
      </c>
      <c r="I21" s="29">
        <v>0.8</v>
      </c>
      <c r="J21" s="91">
        <f>+SUM(E21)/H21</f>
        <v>0.3125</v>
      </c>
      <c r="K21" s="29">
        <f t="shared" ref="K21:K25" si="2">J21*H21</f>
        <v>0.25</v>
      </c>
    </row>
    <row r="22" spans="1:11" x14ac:dyDescent="0.2">
      <c r="A22" s="18"/>
      <c r="B22" s="20"/>
      <c r="C22" s="3"/>
      <c r="D22" s="6" t="s">
        <v>70</v>
      </c>
      <c r="E22" s="52">
        <v>1.89</v>
      </c>
      <c r="F22" s="53">
        <v>-0.97</v>
      </c>
      <c r="G22" s="53"/>
      <c r="H22" s="11">
        <v>0.91999999999999993</v>
      </c>
      <c r="I22" s="51">
        <v>0.91999999999999993</v>
      </c>
      <c r="J22" s="95">
        <v>1</v>
      </c>
      <c r="K22" s="51">
        <f t="shared" si="2"/>
        <v>0.91999999999999993</v>
      </c>
    </row>
    <row r="23" spans="1:11" x14ac:dyDescent="0.2">
      <c r="A23" s="18"/>
      <c r="B23" s="20"/>
      <c r="C23" s="3"/>
      <c r="D23" s="6" t="s">
        <v>71</v>
      </c>
      <c r="E23" s="52">
        <v>0.06</v>
      </c>
      <c r="F23" s="53">
        <v>-0.02</v>
      </c>
      <c r="G23" s="53"/>
      <c r="H23" s="11">
        <v>3.9999999999999994E-2</v>
      </c>
      <c r="I23" s="51">
        <v>3.9999999999999994E-2</v>
      </c>
      <c r="J23" s="95">
        <v>1</v>
      </c>
      <c r="K23" s="51">
        <f t="shared" si="2"/>
        <v>3.9999999999999994E-2</v>
      </c>
    </row>
    <row r="24" spans="1:11" x14ac:dyDescent="0.2">
      <c r="A24" s="18"/>
      <c r="B24" s="20"/>
      <c r="C24" s="3"/>
      <c r="D24" s="6" t="s">
        <v>89</v>
      </c>
      <c r="E24" s="52">
        <v>0.11</v>
      </c>
      <c r="F24" s="53">
        <v>-0.02</v>
      </c>
      <c r="G24" s="53"/>
      <c r="H24" s="11">
        <v>0.09</v>
      </c>
      <c r="I24" s="51">
        <v>0.09</v>
      </c>
      <c r="J24" s="95">
        <v>1</v>
      </c>
      <c r="K24" s="51">
        <f t="shared" si="2"/>
        <v>0.09</v>
      </c>
    </row>
    <row r="25" spans="1:11" x14ac:dyDescent="0.2">
      <c r="A25" s="18"/>
      <c r="B25" s="20"/>
      <c r="C25" s="3"/>
      <c r="D25" s="6" t="s">
        <v>72</v>
      </c>
      <c r="E25" s="52">
        <v>27.5</v>
      </c>
      <c r="F25" s="53">
        <v>-17.55</v>
      </c>
      <c r="G25" s="53"/>
      <c r="H25" s="11">
        <v>9.9499999999999993</v>
      </c>
      <c r="I25" s="51">
        <v>9.9499999999999993</v>
      </c>
      <c r="J25" s="95">
        <v>1</v>
      </c>
      <c r="K25" s="51">
        <f t="shared" si="2"/>
        <v>9.9499999999999993</v>
      </c>
    </row>
    <row r="26" spans="1:11" x14ac:dyDescent="0.2">
      <c r="A26" s="18"/>
      <c r="B26" s="20"/>
      <c r="C26" s="7" t="s">
        <v>194</v>
      </c>
      <c r="D26" s="8"/>
      <c r="E26" s="37">
        <v>29.81</v>
      </c>
      <c r="F26" s="38">
        <v>-18.2</v>
      </c>
      <c r="G26" s="38">
        <v>0.19</v>
      </c>
      <c r="H26" s="10">
        <v>11.799999999999999</v>
      </c>
      <c r="I26" s="30">
        <v>11.799999999999999</v>
      </c>
      <c r="J26" s="92">
        <f>+K26/I26</f>
        <v>0.9533898305084747</v>
      </c>
      <c r="K26" s="30">
        <f>SUBTOTAL(9,K$21:K25)</f>
        <v>11.25</v>
      </c>
    </row>
    <row r="27" spans="1:11" x14ac:dyDescent="0.2">
      <c r="A27" s="18"/>
      <c r="B27" s="22" t="s">
        <v>195</v>
      </c>
      <c r="C27" s="23"/>
      <c r="D27" s="23"/>
      <c r="E27" s="39">
        <v>29.81</v>
      </c>
      <c r="F27" s="40">
        <v>-18.2</v>
      </c>
      <c r="G27" s="40">
        <v>0.19</v>
      </c>
      <c r="H27" s="24">
        <v>11.799999999999999</v>
      </c>
      <c r="I27" s="31">
        <v>11.799999999999999</v>
      </c>
      <c r="J27" s="93">
        <f t="shared" ref="J27:J28" si="3">+K27/I27</f>
        <v>0.9533898305084747</v>
      </c>
      <c r="K27" s="31">
        <f>SUBTOTAL(9,K$21:K26)</f>
        <v>11.25</v>
      </c>
    </row>
    <row r="28" spans="1:11" x14ac:dyDescent="0.2">
      <c r="A28" s="135" t="s">
        <v>196</v>
      </c>
      <c r="B28" s="136"/>
      <c r="C28" s="136"/>
      <c r="D28" s="136"/>
      <c r="E28" s="138">
        <v>29.81</v>
      </c>
      <c r="F28" s="139">
        <v>-18.2</v>
      </c>
      <c r="G28" s="139">
        <v>0.19</v>
      </c>
      <c r="H28" s="140">
        <v>11.799999999999999</v>
      </c>
      <c r="I28" s="152">
        <v>11.799999999999999</v>
      </c>
      <c r="J28" s="186">
        <f t="shared" si="3"/>
        <v>0.9533898305084747</v>
      </c>
      <c r="K28" s="152">
        <f>SUBTOTAL(9,K$21:K27)</f>
        <v>11.25</v>
      </c>
    </row>
    <row r="29" spans="1:11" ht="13.5" thickBot="1" x14ac:dyDescent="0.25">
      <c r="A29" s="4"/>
      <c r="B29" s="4"/>
      <c r="C29" s="4"/>
      <c r="D29" s="4"/>
      <c r="E29" s="35"/>
      <c r="F29" s="36"/>
      <c r="G29" s="36"/>
      <c r="H29" s="9"/>
      <c r="I29" s="29"/>
      <c r="J29" s="91"/>
      <c r="K29" s="29"/>
    </row>
    <row r="30" spans="1:11" ht="13.5" thickBot="1" x14ac:dyDescent="0.25">
      <c r="A30" s="142" t="s">
        <v>17</v>
      </c>
      <c r="B30" s="143"/>
      <c r="C30" s="143"/>
      <c r="D30" s="143"/>
      <c r="E30" s="144">
        <v>81.06</v>
      </c>
      <c r="F30" s="145">
        <v>-45.870000000000005</v>
      </c>
      <c r="G30" s="145">
        <v>0.19</v>
      </c>
      <c r="H30" s="146">
        <v>35.379999999999995</v>
      </c>
      <c r="I30" s="153">
        <v>35.379999999999995</v>
      </c>
      <c r="J30" s="189">
        <f>+K30/I30</f>
        <v>0.9844544940644433</v>
      </c>
      <c r="K30" s="153">
        <f>+K28+K19+K14</f>
        <v>34.83</v>
      </c>
    </row>
    <row r="34" spans="18:19" x14ac:dyDescent="0.2">
      <c r="R34" s="6"/>
      <c r="S34" s="6"/>
    </row>
    <row r="35" spans="18:19" x14ac:dyDescent="0.2">
      <c r="R35" s="6"/>
      <c r="S35" s="6"/>
    </row>
    <row r="36" spans="18:19" x14ac:dyDescent="0.2">
      <c r="R36" s="6"/>
      <c r="S36" s="6"/>
    </row>
    <row r="37" spans="18:19" x14ac:dyDescent="0.2">
      <c r="R37" s="6"/>
      <c r="S37" s="6"/>
    </row>
  </sheetData>
  <pageMargins left="0.7" right="0.7" top="0.75" bottom="0.75" header="0.3" footer="0.3"/>
  <pageSetup scale="64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D51" sqref="D51"/>
    </sheetView>
  </sheetViews>
  <sheetFormatPr defaultRowHeight="12.75" x14ac:dyDescent="0.2"/>
  <cols>
    <col min="1" max="1" width="17" customWidth="1"/>
    <col min="2" max="2" width="40.7109375" customWidth="1"/>
    <col min="3" max="3" width="19.140625" customWidth="1"/>
    <col min="4" max="4" width="35.140625" customWidth="1"/>
    <col min="5" max="6" width="7.42578125" bestFit="1" customWidth="1"/>
    <col min="7" max="7" width="9.5703125" bestFit="1" customWidth="1"/>
    <col min="8" max="11" width="7.42578125" bestFit="1" customWidth="1"/>
    <col min="12" max="12" width="9.5703125" bestFit="1" customWidth="1"/>
    <col min="13" max="13" width="7.42578125" bestFit="1" customWidth="1"/>
    <col min="14" max="15" width="9.5703125" bestFit="1" customWidth="1"/>
    <col min="16" max="16" width="11.28515625" bestFit="1" customWidth="1"/>
    <col min="17" max="17" width="13.28515625" bestFit="1" customWidth="1"/>
    <col min="18" max="18" width="13.42578125" bestFit="1" customWidth="1"/>
    <col min="19" max="19" width="8.28515625" style="96" bestFit="1" customWidth="1"/>
    <col min="20" max="20" width="15.7109375" bestFit="1" customWidth="1"/>
    <col min="21" max="21" width="10.42578125" bestFit="1" customWidth="1"/>
  </cols>
  <sheetData>
    <row r="1" spans="1:20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97"/>
    </row>
    <row r="2" spans="1:20" x14ac:dyDescent="0.2">
      <c r="A2" t="s">
        <v>245</v>
      </c>
      <c r="B2" t="s">
        <v>240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84"/>
      <c r="T5" s="161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85" t="s">
        <v>586</v>
      </c>
      <c r="T6" s="151" t="s">
        <v>588</v>
      </c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90"/>
      <c r="T7" s="28"/>
    </row>
    <row r="8" spans="1:20" ht="25.5" x14ac:dyDescent="0.2">
      <c r="A8" s="158" t="s">
        <v>9</v>
      </c>
      <c r="B8" s="19" t="s">
        <v>34</v>
      </c>
      <c r="C8" s="2" t="s">
        <v>35</v>
      </c>
      <c r="D8" s="4" t="s">
        <v>34</v>
      </c>
      <c r="E8" s="35"/>
      <c r="F8" s="36"/>
      <c r="G8" s="36">
        <v>78.709999999999994</v>
      </c>
      <c r="H8" s="36">
        <v>-0.01</v>
      </c>
      <c r="I8" s="36">
        <v>0.09</v>
      </c>
      <c r="J8" s="36">
        <v>-3.77</v>
      </c>
      <c r="K8" s="36">
        <v>-2.71</v>
      </c>
      <c r="L8" s="36">
        <v>0.08</v>
      </c>
      <c r="M8" s="36">
        <v>0.77</v>
      </c>
      <c r="N8" s="36"/>
      <c r="O8" s="36">
        <v>0.03</v>
      </c>
      <c r="P8" s="36">
        <v>0.23</v>
      </c>
      <c r="Q8" s="9">
        <v>73.42</v>
      </c>
      <c r="R8" s="29">
        <v>73.42</v>
      </c>
      <c r="S8" s="91">
        <v>0.72</v>
      </c>
      <c r="T8" s="29">
        <f>S8*Q8</f>
        <v>52.862400000000001</v>
      </c>
    </row>
    <row r="9" spans="1:20" x14ac:dyDescent="0.2">
      <c r="A9" s="18"/>
      <c r="B9" s="20"/>
      <c r="C9" s="7" t="s">
        <v>145</v>
      </c>
      <c r="D9" s="8"/>
      <c r="E9" s="37"/>
      <c r="F9" s="38"/>
      <c r="G9" s="38">
        <v>78.709999999999994</v>
      </c>
      <c r="H9" s="38">
        <v>-0.01</v>
      </c>
      <c r="I9" s="38">
        <v>0.09</v>
      </c>
      <c r="J9" s="38">
        <v>-3.77</v>
      </c>
      <c r="K9" s="38">
        <v>-2.71</v>
      </c>
      <c r="L9" s="38">
        <v>0.08</v>
      </c>
      <c r="M9" s="38">
        <v>0.77</v>
      </c>
      <c r="N9" s="38"/>
      <c r="O9" s="38">
        <v>0.03</v>
      </c>
      <c r="P9" s="38">
        <v>0.23</v>
      </c>
      <c r="Q9" s="10">
        <v>73.42</v>
      </c>
      <c r="R9" s="30">
        <v>73.42</v>
      </c>
      <c r="S9" s="92">
        <v>0.72</v>
      </c>
      <c r="T9" s="30">
        <f t="shared" ref="T9:T20" si="0">S9*Q9</f>
        <v>52.862400000000001</v>
      </c>
    </row>
    <row r="10" spans="1:20" x14ac:dyDescent="0.2">
      <c r="A10" s="18"/>
      <c r="B10" s="22" t="s">
        <v>146</v>
      </c>
      <c r="C10" s="23"/>
      <c r="D10" s="23"/>
      <c r="E10" s="39"/>
      <c r="F10" s="40"/>
      <c r="G10" s="40">
        <v>78.709999999999994</v>
      </c>
      <c r="H10" s="40">
        <v>-0.01</v>
      </c>
      <c r="I10" s="40">
        <v>0.09</v>
      </c>
      <c r="J10" s="40">
        <v>-3.77</v>
      </c>
      <c r="K10" s="40">
        <v>-2.71</v>
      </c>
      <c r="L10" s="40">
        <v>0.08</v>
      </c>
      <c r="M10" s="40">
        <v>0.77</v>
      </c>
      <c r="N10" s="40"/>
      <c r="O10" s="40">
        <v>0.03</v>
      </c>
      <c r="P10" s="40">
        <v>0.23</v>
      </c>
      <c r="Q10" s="24">
        <v>73.42</v>
      </c>
      <c r="R10" s="31">
        <v>73.42</v>
      </c>
      <c r="S10" s="93">
        <v>0.72</v>
      </c>
      <c r="T10" s="31">
        <f t="shared" si="0"/>
        <v>52.862400000000001</v>
      </c>
    </row>
    <row r="11" spans="1:20" x14ac:dyDescent="0.2">
      <c r="A11" s="18"/>
      <c r="B11" s="19" t="s">
        <v>14</v>
      </c>
      <c r="C11" s="2" t="s">
        <v>11</v>
      </c>
      <c r="D11" s="4" t="s">
        <v>12</v>
      </c>
      <c r="E11" s="35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>
        <v>6</v>
      </c>
      <c r="Q11" s="9">
        <v>6</v>
      </c>
      <c r="R11" s="29">
        <v>6</v>
      </c>
      <c r="S11" s="91">
        <v>0.72</v>
      </c>
      <c r="T11" s="29">
        <f t="shared" si="0"/>
        <v>4.32</v>
      </c>
    </row>
    <row r="12" spans="1:20" x14ac:dyDescent="0.2">
      <c r="A12" s="18"/>
      <c r="B12" s="20"/>
      <c r="C12" s="7" t="s">
        <v>18</v>
      </c>
      <c r="D12" s="8"/>
      <c r="E12" s="37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>
        <v>6</v>
      </c>
      <c r="Q12" s="10">
        <v>6</v>
      </c>
      <c r="R12" s="30">
        <v>6</v>
      </c>
      <c r="S12" s="92">
        <v>0.72</v>
      </c>
      <c r="T12" s="30">
        <f t="shared" si="0"/>
        <v>4.32</v>
      </c>
    </row>
    <row r="13" spans="1:20" x14ac:dyDescent="0.2">
      <c r="A13" s="18"/>
      <c r="B13" s="22" t="s">
        <v>20</v>
      </c>
      <c r="C13" s="23"/>
      <c r="D13" s="23"/>
      <c r="E13" s="39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>
        <v>6</v>
      </c>
      <c r="Q13" s="24">
        <v>6</v>
      </c>
      <c r="R13" s="31">
        <v>6</v>
      </c>
      <c r="S13" s="93">
        <v>0.72</v>
      </c>
      <c r="T13" s="31">
        <f t="shared" si="0"/>
        <v>4.32</v>
      </c>
    </row>
    <row r="14" spans="1:20" x14ac:dyDescent="0.2">
      <c r="A14" s="18"/>
      <c r="B14" s="19" t="s">
        <v>42</v>
      </c>
      <c r="C14" s="2" t="s">
        <v>42</v>
      </c>
      <c r="D14" s="4" t="s">
        <v>42</v>
      </c>
      <c r="E14" s="35"/>
      <c r="F14" s="36"/>
      <c r="G14" s="36"/>
      <c r="H14" s="36"/>
      <c r="I14" s="36"/>
      <c r="J14" s="36"/>
      <c r="K14" s="36"/>
      <c r="L14" s="36"/>
      <c r="M14" s="36"/>
      <c r="N14" s="36">
        <v>777330</v>
      </c>
      <c r="O14" s="36">
        <v>794892.5</v>
      </c>
      <c r="P14" s="36">
        <v>-457890.37000000011</v>
      </c>
      <c r="Q14" s="9">
        <v>1114332.1299999999</v>
      </c>
      <c r="R14" s="29">
        <v>1114332.1299999999</v>
      </c>
      <c r="S14" s="91">
        <v>0.72</v>
      </c>
      <c r="T14" s="29">
        <f t="shared" si="0"/>
        <v>802319.13359999994</v>
      </c>
    </row>
    <row r="15" spans="1:20" x14ac:dyDescent="0.2">
      <c r="A15" s="18"/>
      <c r="B15" s="20"/>
      <c r="C15" s="7" t="s">
        <v>154</v>
      </c>
      <c r="D15" s="8"/>
      <c r="E15" s="37"/>
      <c r="F15" s="38"/>
      <c r="G15" s="38"/>
      <c r="H15" s="38"/>
      <c r="I15" s="38"/>
      <c r="J15" s="38"/>
      <c r="K15" s="38"/>
      <c r="L15" s="38"/>
      <c r="M15" s="38"/>
      <c r="N15" s="38">
        <v>777330</v>
      </c>
      <c r="O15" s="38">
        <v>794892.5</v>
      </c>
      <c r="P15" s="38">
        <v>-457890.37000000011</v>
      </c>
      <c r="Q15" s="10">
        <v>1114332.1299999999</v>
      </c>
      <c r="R15" s="30">
        <v>1114332.1299999999</v>
      </c>
      <c r="S15" s="92">
        <v>0.72</v>
      </c>
      <c r="T15" s="30">
        <f t="shared" si="0"/>
        <v>802319.13359999994</v>
      </c>
    </row>
    <row r="16" spans="1:20" x14ac:dyDescent="0.2">
      <c r="A16" s="18"/>
      <c r="B16" s="22" t="s">
        <v>154</v>
      </c>
      <c r="C16" s="23"/>
      <c r="D16" s="23"/>
      <c r="E16" s="39"/>
      <c r="F16" s="40"/>
      <c r="G16" s="40"/>
      <c r="H16" s="40"/>
      <c r="I16" s="40"/>
      <c r="J16" s="40"/>
      <c r="K16" s="40"/>
      <c r="L16" s="40"/>
      <c r="M16" s="40"/>
      <c r="N16" s="40">
        <v>777330</v>
      </c>
      <c r="O16" s="40">
        <v>794892.5</v>
      </c>
      <c r="P16" s="40">
        <v>-457890.37000000011</v>
      </c>
      <c r="Q16" s="24">
        <v>1114332.1299999999</v>
      </c>
      <c r="R16" s="31">
        <v>1114332.1299999999</v>
      </c>
      <c r="S16" s="93">
        <v>0.72</v>
      </c>
      <c r="T16" s="31">
        <f t="shared" si="0"/>
        <v>802319.13359999994</v>
      </c>
    </row>
    <row r="17" spans="1:20" x14ac:dyDescent="0.2">
      <c r="A17" s="18"/>
      <c r="B17" s="19" t="s">
        <v>43</v>
      </c>
      <c r="C17" s="2" t="s">
        <v>11</v>
      </c>
      <c r="D17" s="4" t="s">
        <v>12</v>
      </c>
      <c r="E17" s="35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>
        <v>654.30999999999995</v>
      </c>
      <c r="Q17" s="9">
        <v>654.30999999999995</v>
      </c>
      <c r="R17" s="29">
        <v>654.30999999999995</v>
      </c>
      <c r="S17" s="91">
        <v>0.72</v>
      </c>
      <c r="T17" s="29">
        <f t="shared" si="0"/>
        <v>471.10319999999996</v>
      </c>
    </row>
    <row r="18" spans="1:20" x14ac:dyDescent="0.2">
      <c r="A18" s="18"/>
      <c r="B18" s="20"/>
      <c r="C18" s="7" t="s">
        <v>18</v>
      </c>
      <c r="D18" s="8"/>
      <c r="E18" s="37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>
        <v>654.30999999999995</v>
      </c>
      <c r="Q18" s="10">
        <v>654.30999999999995</v>
      </c>
      <c r="R18" s="30">
        <v>654.30999999999995</v>
      </c>
      <c r="S18" s="92">
        <v>0.72</v>
      </c>
      <c r="T18" s="30">
        <f t="shared" si="0"/>
        <v>471.10319999999996</v>
      </c>
    </row>
    <row r="19" spans="1:20" x14ac:dyDescent="0.2">
      <c r="A19" s="18"/>
      <c r="B19" s="22" t="s">
        <v>156</v>
      </c>
      <c r="C19" s="23"/>
      <c r="D19" s="23"/>
      <c r="E19" s="39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>
        <v>654.30999999999995</v>
      </c>
      <c r="Q19" s="24">
        <v>654.30999999999995</v>
      </c>
      <c r="R19" s="31">
        <v>654.30999999999995</v>
      </c>
      <c r="S19" s="93">
        <v>0.72</v>
      </c>
      <c r="T19" s="31">
        <f t="shared" si="0"/>
        <v>471.10319999999996</v>
      </c>
    </row>
    <row r="20" spans="1:20" x14ac:dyDescent="0.2">
      <c r="A20" s="135" t="s">
        <v>21</v>
      </c>
      <c r="B20" s="136"/>
      <c r="C20" s="136"/>
      <c r="D20" s="136"/>
      <c r="E20" s="138"/>
      <c r="F20" s="139"/>
      <c r="G20" s="139">
        <v>78.709999999999994</v>
      </c>
      <c r="H20" s="139">
        <v>-0.01</v>
      </c>
      <c r="I20" s="139">
        <v>0.09</v>
      </c>
      <c r="J20" s="139">
        <v>-3.77</v>
      </c>
      <c r="K20" s="139">
        <v>-2.71</v>
      </c>
      <c r="L20" s="139">
        <v>0.08</v>
      </c>
      <c r="M20" s="139">
        <v>0.77</v>
      </c>
      <c r="N20" s="139">
        <v>777330</v>
      </c>
      <c r="O20" s="139">
        <v>794892.53</v>
      </c>
      <c r="P20" s="139">
        <v>-457229.83000000013</v>
      </c>
      <c r="Q20" s="140">
        <v>1115065.8599999999</v>
      </c>
      <c r="R20" s="152">
        <v>1115065.8599999999</v>
      </c>
      <c r="S20" s="186">
        <v>0.72</v>
      </c>
      <c r="T20" s="152">
        <f t="shared" si="0"/>
        <v>802847.41919999989</v>
      </c>
    </row>
    <row r="21" spans="1:20" x14ac:dyDescent="0.2">
      <c r="A21" s="4"/>
      <c r="B21" s="4"/>
      <c r="C21" s="4"/>
      <c r="D21" s="4"/>
      <c r="E21" s="35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9"/>
      <c r="R21" s="29"/>
      <c r="S21" s="91"/>
      <c r="T21" s="29"/>
    </row>
    <row r="22" spans="1:20" x14ac:dyDescent="0.2">
      <c r="A22" s="17" t="s">
        <v>54</v>
      </c>
      <c r="B22" s="19" t="s">
        <v>78</v>
      </c>
      <c r="C22" s="2" t="s">
        <v>37</v>
      </c>
      <c r="D22" s="4" t="s">
        <v>38</v>
      </c>
      <c r="E22" s="35"/>
      <c r="F22" s="36"/>
      <c r="G22" s="36"/>
      <c r="H22" s="36"/>
      <c r="I22" s="36"/>
      <c r="J22" s="36"/>
      <c r="K22" s="36"/>
      <c r="L22" s="36"/>
      <c r="M22" s="36"/>
      <c r="N22" s="36"/>
      <c r="O22" s="36">
        <v>2970</v>
      </c>
      <c r="P22" s="36">
        <v>29347.5</v>
      </c>
      <c r="Q22" s="9">
        <v>32317.5</v>
      </c>
      <c r="R22" s="29">
        <v>32317.5</v>
      </c>
      <c r="S22" s="91">
        <v>0.72</v>
      </c>
      <c r="T22" s="29">
        <f t="shared" ref="T22:T31" si="1">S22*Q22</f>
        <v>23268.6</v>
      </c>
    </row>
    <row r="23" spans="1:20" x14ac:dyDescent="0.2">
      <c r="A23" s="18"/>
      <c r="B23" s="20"/>
      <c r="C23" s="7" t="s">
        <v>147</v>
      </c>
      <c r="D23" s="8"/>
      <c r="E23" s="37"/>
      <c r="F23" s="38"/>
      <c r="G23" s="38"/>
      <c r="H23" s="38"/>
      <c r="I23" s="38"/>
      <c r="J23" s="38"/>
      <c r="K23" s="38"/>
      <c r="L23" s="38"/>
      <c r="M23" s="38"/>
      <c r="N23" s="38"/>
      <c r="O23" s="38">
        <v>2970</v>
      </c>
      <c r="P23" s="38">
        <v>29347.5</v>
      </c>
      <c r="Q23" s="10">
        <v>32317.5</v>
      </c>
      <c r="R23" s="30">
        <v>32317.5</v>
      </c>
      <c r="S23" s="92">
        <v>0.72</v>
      </c>
      <c r="T23" s="30">
        <f t="shared" si="1"/>
        <v>23268.6</v>
      </c>
    </row>
    <row r="24" spans="1:20" x14ac:dyDescent="0.2">
      <c r="A24" s="18"/>
      <c r="B24" s="22" t="s">
        <v>181</v>
      </c>
      <c r="C24" s="23"/>
      <c r="D24" s="23"/>
      <c r="E24" s="39"/>
      <c r="F24" s="40"/>
      <c r="G24" s="40"/>
      <c r="H24" s="40"/>
      <c r="I24" s="40"/>
      <c r="J24" s="40"/>
      <c r="K24" s="40"/>
      <c r="L24" s="40"/>
      <c r="M24" s="40"/>
      <c r="N24" s="40"/>
      <c r="O24" s="40">
        <v>2970</v>
      </c>
      <c r="P24" s="40">
        <v>29347.5</v>
      </c>
      <c r="Q24" s="24">
        <v>32317.5</v>
      </c>
      <c r="R24" s="31">
        <v>32317.5</v>
      </c>
      <c r="S24" s="93">
        <v>0.72</v>
      </c>
      <c r="T24" s="31">
        <f t="shared" si="1"/>
        <v>23268.6</v>
      </c>
    </row>
    <row r="25" spans="1:20" x14ac:dyDescent="0.2">
      <c r="A25" s="18"/>
      <c r="B25" s="19" t="s">
        <v>242</v>
      </c>
      <c r="C25" s="2" t="s">
        <v>37</v>
      </c>
      <c r="D25" s="4" t="s">
        <v>243</v>
      </c>
      <c r="E25" s="35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>
        <v>3068200</v>
      </c>
      <c r="Q25" s="9">
        <v>3068200</v>
      </c>
      <c r="R25" s="29">
        <v>3068200</v>
      </c>
      <c r="S25" s="91">
        <v>0.72</v>
      </c>
      <c r="T25" s="29">
        <f t="shared" si="1"/>
        <v>2209104</v>
      </c>
    </row>
    <row r="26" spans="1:20" x14ac:dyDescent="0.2">
      <c r="A26" s="18"/>
      <c r="B26" s="20"/>
      <c r="C26" s="7" t="s">
        <v>147</v>
      </c>
      <c r="D26" s="8"/>
      <c r="E26" s="37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>
        <v>3068200</v>
      </c>
      <c r="Q26" s="10">
        <v>3068200</v>
      </c>
      <c r="R26" s="30">
        <v>3068200</v>
      </c>
      <c r="S26" s="92">
        <v>0.72</v>
      </c>
      <c r="T26" s="30">
        <f t="shared" si="1"/>
        <v>2209104</v>
      </c>
    </row>
    <row r="27" spans="1:20" x14ac:dyDescent="0.2">
      <c r="A27" s="18"/>
      <c r="B27" s="22" t="s">
        <v>244</v>
      </c>
      <c r="C27" s="23"/>
      <c r="D27" s="23"/>
      <c r="E27" s="39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>
        <v>3068200</v>
      </c>
      <c r="Q27" s="24">
        <v>3068200</v>
      </c>
      <c r="R27" s="31">
        <v>3068200</v>
      </c>
      <c r="S27" s="93">
        <v>0.72</v>
      </c>
      <c r="T27" s="31">
        <f t="shared" si="1"/>
        <v>2209104</v>
      </c>
    </row>
    <row r="28" spans="1:20" x14ac:dyDescent="0.2">
      <c r="A28" s="18"/>
      <c r="B28" s="19" t="s">
        <v>98</v>
      </c>
      <c r="C28" s="2" t="s">
        <v>37</v>
      </c>
      <c r="D28" s="4" t="s">
        <v>38</v>
      </c>
      <c r="E28" s="35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>
        <v>39892.5</v>
      </c>
      <c r="Q28" s="9">
        <v>39892.5</v>
      </c>
      <c r="R28" s="29">
        <v>39892.5</v>
      </c>
      <c r="S28" s="91">
        <v>0.72</v>
      </c>
      <c r="T28" s="29">
        <f t="shared" si="1"/>
        <v>28722.6</v>
      </c>
    </row>
    <row r="29" spans="1:20" x14ac:dyDescent="0.2">
      <c r="A29" s="18"/>
      <c r="B29" s="20"/>
      <c r="C29" s="7" t="s">
        <v>147</v>
      </c>
      <c r="D29" s="8"/>
      <c r="E29" s="37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>
        <v>39892.5</v>
      </c>
      <c r="Q29" s="10">
        <v>39892.5</v>
      </c>
      <c r="R29" s="30">
        <v>39892.5</v>
      </c>
      <c r="S29" s="92">
        <v>0.72</v>
      </c>
      <c r="T29" s="30">
        <f t="shared" si="1"/>
        <v>28722.6</v>
      </c>
    </row>
    <row r="30" spans="1:20" x14ac:dyDescent="0.2">
      <c r="A30" s="18"/>
      <c r="B30" s="22" t="s">
        <v>187</v>
      </c>
      <c r="C30" s="23"/>
      <c r="D30" s="23"/>
      <c r="E30" s="39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>
        <v>39892.5</v>
      </c>
      <c r="Q30" s="24">
        <v>39892.5</v>
      </c>
      <c r="R30" s="31">
        <v>39892.5</v>
      </c>
      <c r="S30" s="93">
        <v>0.72</v>
      </c>
      <c r="T30" s="31">
        <f t="shared" si="1"/>
        <v>28722.6</v>
      </c>
    </row>
    <row r="31" spans="1:20" x14ac:dyDescent="0.2">
      <c r="A31" s="135" t="s">
        <v>191</v>
      </c>
      <c r="B31" s="136"/>
      <c r="C31" s="136"/>
      <c r="D31" s="136"/>
      <c r="E31" s="138"/>
      <c r="F31" s="139"/>
      <c r="G31" s="139"/>
      <c r="H31" s="139"/>
      <c r="I31" s="139"/>
      <c r="J31" s="139"/>
      <c r="K31" s="139"/>
      <c r="L31" s="139"/>
      <c r="M31" s="139"/>
      <c r="N31" s="139"/>
      <c r="O31" s="139">
        <v>2970</v>
      </c>
      <c r="P31" s="139">
        <v>3137440</v>
      </c>
      <c r="Q31" s="140">
        <v>3140410</v>
      </c>
      <c r="R31" s="152">
        <v>3140410</v>
      </c>
      <c r="S31" s="186">
        <v>0.72</v>
      </c>
      <c r="T31" s="152">
        <f t="shared" si="1"/>
        <v>2261095.1999999997</v>
      </c>
    </row>
    <row r="32" spans="1:20" x14ac:dyDescent="0.2">
      <c r="A32" s="4"/>
      <c r="B32" s="4"/>
      <c r="C32" s="4"/>
      <c r="D32" s="4"/>
      <c r="E32" s="35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9"/>
      <c r="R32" s="29"/>
      <c r="S32" s="91"/>
      <c r="T32" s="29"/>
    </row>
    <row r="33" spans="1:21" x14ac:dyDescent="0.2">
      <c r="A33" s="17" t="s">
        <v>15</v>
      </c>
      <c r="B33" s="19" t="s">
        <v>56</v>
      </c>
      <c r="C33" s="2" t="s">
        <v>57</v>
      </c>
      <c r="D33" s="4" t="s">
        <v>58</v>
      </c>
      <c r="E33" s="35"/>
      <c r="F33" s="36"/>
      <c r="G33" s="36">
        <v>2337.7000000000003</v>
      </c>
      <c r="H33" s="36">
        <v>185.20000000000002</v>
      </c>
      <c r="I33" s="36"/>
      <c r="J33" s="36"/>
      <c r="K33" s="36"/>
      <c r="L33" s="36">
        <v>817.06</v>
      </c>
      <c r="M33" s="36"/>
      <c r="N33" s="36"/>
      <c r="O33" s="36">
        <v>19.600000000000001</v>
      </c>
      <c r="P33" s="36"/>
      <c r="Q33" s="9">
        <v>3359.56</v>
      </c>
      <c r="R33" s="29">
        <v>3359.56</v>
      </c>
      <c r="S33" s="91">
        <v>0.72</v>
      </c>
      <c r="T33" s="29">
        <f t="shared" ref="T33:T42" si="2">S33*Q33</f>
        <v>2418.8831999999998</v>
      </c>
    </row>
    <row r="34" spans="1:21" x14ac:dyDescent="0.2">
      <c r="A34" s="18"/>
      <c r="B34" s="20"/>
      <c r="C34" s="3"/>
      <c r="D34" s="57" t="s">
        <v>241</v>
      </c>
      <c r="E34" s="58"/>
      <c r="F34" s="59"/>
      <c r="G34" s="59">
        <v>348290.08999999997</v>
      </c>
      <c r="H34" s="59"/>
      <c r="I34" s="59"/>
      <c r="J34" s="59"/>
      <c r="K34" s="59"/>
      <c r="L34" s="59">
        <v>147694.57</v>
      </c>
      <c r="M34" s="59"/>
      <c r="N34" s="59"/>
      <c r="O34" s="59"/>
      <c r="P34" s="59"/>
      <c r="Q34" s="60">
        <v>495984.66</v>
      </c>
      <c r="R34" s="61">
        <v>495984.66</v>
      </c>
      <c r="S34" s="98">
        <v>0.72</v>
      </c>
      <c r="T34" s="61">
        <f t="shared" si="2"/>
        <v>357108.95519999997</v>
      </c>
    </row>
    <row r="35" spans="1:21" x14ac:dyDescent="0.2">
      <c r="A35" s="18"/>
      <c r="B35" s="20"/>
      <c r="C35" s="3"/>
      <c r="D35" s="6" t="s">
        <v>61</v>
      </c>
      <c r="E35" s="52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>
        <v>20707.099999999999</v>
      </c>
      <c r="Q35" s="11">
        <v>20707.099999999999</v>
      </c>
      <c r="R35" s="51">
        <v>20707.099999999999</v>
      </c>
      <c r="S35" s="95">
        <v>0.72</v>
      </c>
      <c r="T35" s="51">
        <f t="shared" si="2"/>
        <v>14909.111999999999</v>
      </c>
    </row>
    <row r="36" spans="1:21" x14ac:dyDescent="0.2">
      <c r="A36" s="18"/>
      <c r="B36" s="20"/>
      <c r="C36" s="7" t="s">
        <v>192</v>
      </c>
      <c r="D36" s="8"/>
      <c r="E36" s="37"/>
      <c r="F36" s="38"/>
      <c r="G36" s="38">
        <v>350627.79</v>
      </c>
      <c r="H36" s="38">
        <v>185.20000000000002</v>
      </c>
      <c r="I36" s="38"/>
      <c r="J36" s="38"/>
      <c r="K36" s="38"/>
      <c r="L36" s="38">
        <v>148511.63</v>
      </c>
      <c r="M36" s="38"/>
      <c r="N36" s="38"/>
      <c r="O36" s="38">
        <v>19.600000000000001</v>
      </c>
      <c r="P36" s="38">
        <v>20707.099999999999</v>
      </c>
      <c r="Q36" s="10">
        <v>520051.31999999995</v>
      </c>
      <c r="R36" s="30">
        <v>520051.31999999995</v>
      </c>
      <c r="S36" s="92">
        <v>0.72</v>
      </c>
      <c r="T36" s="30">
        <f t="shared" si="2"/>
        <v>374436.95039999997</v>
      </c>
    </row>
    <row r="37" spans="1:21" x14ac:dyDescent="0.2">
      <c r="A37" s="18"/>
      <c r="B37" s="22" t="s">
        <v>193</v>
      </c>
      <c r="C37" s="23"/>
      <c r="D37" s="23"/>
      <c r="E37" s="39"/>
      <c r="F37" s="40"/>
      <c r="G37" s="40">
        <v>350627.79</v>
      </c>
      <c r="H37" s="40">
        <v>185.20000000000002</v>
      </c>
      <c r="I37" s="40"/>
      <c r="J37" s="40"/>
      <c r="K37" s="40"/>
      <c r="L37" s="40">
        <v>148511.63</v>
      </c>
      <c r="M37" s="40"/>
      <c r="N37" s="40"/>
      <c r="O37" s="40">
        <v>19.600000000000001</v>
      </c>
      <c r="P37" s="40">
        <v>20707.099999999999</v>
      </c>
      <c r="Q37" s="24">
        <v>520051.31999999995</v>
      </c>
      <c r="R37" s="31">
        <v>520051.31999999995</v>
      </c>
      <c r="S37" s="93">
        <v>0.72</v>
      </c>
      <c r="T37" s="31">
        <f t="shared" si="2"/>
        <v>374436.95039999997</v>
      </c>
    </row>
    <row r="38" spans="1:21" x14ac:dyDescent="0.2">
      <c r="A38" s="18"/>
      <c r="B38" s="19" t="s">
        <v>14</v>
      </c>
      <c r="C38" s="2" t="s">
        <v>11</v>
      </c>
      <c r="D38" s="4" t="s">
        <v>64</v>
      </c>
      <c r="E38" s="35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>
        <v>234611.09999999998</v>
      </c>
      <c r="Q38" s="9">
        <v>234611.09999999998</v>
      </c>
      <c r="R38" s="29">
        <v>234611.09999999998</v>
      </c>
      <c r="S38" s="91">
        <v>0.72</v>
      </c>
      <c r="T38" s="29">
        <f t="shared" si="2"/>
        <v>168919.99199999997</v>
      </c>
    </row>
    <row r="39" spans="1:21" x14ac:dyDescent="0.2">
      <c r="A39" s="18"/>
      <c r="B39" s="20"/>
      <c r="C39" s="3"/>
      <c r="D39" s="6" t="s">
        <v>12</v>
      </c>
      <c r="E39" s="52"/>
      <c r="F39" s="53"/>
      <c r="G39" s="53"/>
      <c r="H39" s="53"/>
      <c r="I39" s="53"/>
      <c r="J39" s="53"/>
      <c r="K39" s="53"/>
      <c r="L39" s="53"/>
      <c r="M39" s="53"/>
      <c r="N39" s="53"/>
      <c r="O39" s="53">
        <v>245.64000000000001</v>
      </c>
      <c r="P39" s="53">
        <v>254</v>
      </c>
      <c r="Q39" s="11">
        <v>499.64</v>
      </c>
      <c r="R39" s="51">
        <v>499.64</v>
      </c>
      <c r="S39" s="95">
        <v>0.72</v>
      </c>
      <c r="T39" s="51">
        <f t="shared" si="2"/>
        <v>359.74079999999998</v>
      </c>
    </row>
    <row r="40" spans="1:21" x14ac:dyDescent="0.2">
      <c r="A40" s="18"/>
      <c r="B40" s="20"/>
      <c r="C40" s="7" t="s">
        <v>18</v>
      </c>
      <c r="D40" s="8"/>
      <c r="E40" s="37"/>
      <c r="F40" s="38"/>
      <c r="G40" s="38"/>
      <c r="H40" s="38"/>
      <c r="I40" s="38"/>
      <c r="J40" s="38"/>
      <c r="K40" s="38"/>
      <c r="L40" s="38"/>
      <c r="M40" s="38"/>
      <c r="N40" s="38"/>
      <c r="O40" s="38">
        <v>245.64000000000001</v>
      </c>
      <c r="P40" s="38">
        <v>234865.09999999998</v>
      </c>
      <c r="Q40" s="10">
        <v>235110.74</v>
      </c>
      <c r="R40" s="30">
        <v>235110.74</v>
      </c>
      <c r="S40" s="92">
        <v>0.72</v>
      </c>
      <c r="T40" s="30">
        <f t="shared" si="2"/>
        <v>169279.7328</v>
      </c>
    </row>
    <row r="41" spans="1:21" x14ac:dyDescent="0.2">
      <c r="A41" s="18"/>
      <c r="B41" s="22" t="s">
        <v>20</v>
      </c>
      <c r="C41" s="23"/>
      <c r="D41" s="23"/>
      <c r="E41" s="39"/>
      <c r="F41" s="40"/>
      <c r="G41" s="40"/>
      <c r="H41" s="40"/>
      <c r="I41" s="40"/>
      <c r="J41" s="40"/>
      <c r="K41" s="40"/>
      <c r="L41" s="40"/>
      <c r="M41" s="40"/>
      <c r="N41" s="40"/>
      <c r="O41" s="40">
        <v>245.64000000000001</v>
      </c>
      <c r="P41" s="40">
        <v>234865.09999999998</v>
      </c>
      <c r="Q41" s="24">
        <v>235110.74</v>
      </c>
      <c r="R41" s="31">
        <v>235110.74</v>
      </c>
      <c r="S41" s="93">
        <v>0.72</v>
      </c>
      <c r="T41" s="31">
        <f t="shared" si="2"/>
        <v>169279.7328</v>
      </c>
    </row>
    <row r="42" spans="1:21" x14ac:dyDescent="0.2">
      <c r="A42" s="135" t="s">
        <v>22</v>
      </c>
      <c r="B42" s="136"/>
      <c r="C42" s="136"/>
      <c r="D42" s="136"/>
      <c r="E42" s="138"/>
      <c r="F42" s="139"/>
      <c r="G42" s="139">
        <v>350627.79</v>
      </c>
      <c r="H42" s="139">
        <v>185.20000000000002</v>
      </c>
      <c r="I42" s="139"/>
      <c r="J42" s="139"/>
      <c r="K42" s="139"/>
      <c r="L42" s="139">
        <v>148511.63</v>
      </c>
      <c r="M42" s="139"/>
      <c r="N42" s="139"/>
      <c r="O42" s="139">
        <v>265.24</v>
      </c>
      <c r="P42" s="139">
        <v>255572.19999999998</v>
      </c>
      <c r="Q42" s="140">
        <v>755162.05999999994</v>
      </c>
      <c r="R42" s="152">
        <v>755162.05999999994</v>
      </c>
      <c r="S42" s="186">
        <v>0.72</v>
      </c>
      <c r="T42" s="152">
        <f t="shared" si="2"/>
        <v>543716.68319999997</v>
      </c>
    </row>
    <row r="43" spans="1:21" x14ac:dyDescent="0.2">
      <c r="A43" s="4"/>
      <c r="B43" s="4"/>
      <c r="C43" s="4"/>
      <c r="D43" s="4"/>
      <c r="E43" s="35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9"/>
      <c r="R43" s="29"/>
      <c r="S43" s="91"/>
      <c r="T43" s="29"/>
    </row>
    <row r="44" spans="1:21" ht="25.5" x14ac:dyDescent="0.2">
      <c r="A44" s="158" t="s">
        <v>66</v>
      </c>
      <c r="B44" s="19" t="s">
        <v>67</v>
      </c>
      <c r="C44" s="2" t="s">
        <v>68</v>
      </c>
      <c r="D44" s="4" t="s">
        <v>92</v>
      </c>
      <c r="E44" s="35"/>
      <c r="F44" s="36"/>
      <c r="G44" s="36"/>
      <c r="H44" s="36">
        <v>3161.82</v>
      </c>
      <c r="I44" s="36"/>
      <c r="J44" s="36"/>
      <c r="K44" s="36"/>
      <c r="L44" s="36"/>
      <c r="M44" s="36"/>
      <c r="N44" s="36"/>
      <c r="O44" s="36"/>
      <c r="P44" s="36">
        <v>31884.01</v>
      </c>
      <c r="Q44" s="9">
        <v>35045.83</v>
      </c>
      <c r="R44" s="29">
        <v>35045.83</v>
      </c>
      <c r="S44" s="91">
        <v>0.72</v>
      </c>
      <c r="T44" s="29">
        <f t="shared" ref="T44:T49" si="3">S44*Q44</f>
        <v>25232.997599999999</v>
      </c>
    </row>
    <row r="45" spans="1:21" x14ac:dyDescent="0.2">
      <c r="A45" s="18"/>
      <c r="B45" s="20"/>
      <c r="C45" s="3"/>
      <c r="D45" s="6" t="s">
        <v>69</v>
      </c>
      <c r="E45" s="52">
        <v>3036.36</v>
      </c>
      <c r="F45" s="53">
        <v>3130.94</v>
      </c>
      <c r="G45" s="53">
        <v>4269.67</v>
      </c>
      <c r="H45" s="53">
        <v>5464.25</v>
      </c>
      <c r="I45" s="53">
        <v>5509.08</v>
      </c>
      <c r="J45" s="53">
        <v>5543.27</v>
      </c>
      <c r="K45" s="53">
        <v>5577.66</v>
      </c>
      <c r="L45" s="53">
        <v>6093.09</v>
      </c>
      <c r="M45" s="53">
        <v>6611.73</v>
      </c>
      <c r="N45" s="53">
        <v>6652.78</v>
      </c>
      <c r="O45" s="59">
        <v>6706</v>
      </c>
      <c r="P45" s="59">
        <v>15013.98</v>
      </c>
      <c r="Q45" s="11">
        <v>73608.81</v>
      </c>
      <c r="R45" s="51">
        <v>73608.81</v>
      </c>
      <c r="S45" s="95">
        <v>0.50754736559387392</v>
      </c>
      <c r="T45" s="51">
        <f t="shared" si="3"/>
        <v>37359.957600000002</v>
      </c>
      <c r="U45" s="109"/>
    </row>
    <row r="46" spans="1:21" x14ac:dyDescent="0.2">
      <c r="A46" s="18"/>
      <c r="B46" s="20"/>
      <c r="C46" s="3"/>
      <c r="D46" s="6" t="s">
        <v>70</v>
      </c>
      <c r="E46" s="52"/>
      <c r="F46" s="53"/>
      <c r="G46" s="53">
        <v>19157.669999999998</v>
      </c>
      <c r="H46" s="53">
        <v>9.6300000000000008</v>
      </c>
      <c r="I46" s="53"/>
      <c r="J46" s="53">
        <v>-0.16</v>
      </c>
      <c r="K46" s="53">
        <v>-0.14000000000000001</v>
      </c>
      <c r="L46" s="53">
        <v>5897.64</v>
      </c>
      <c r="M46" s="53">
        <v>0.04</v>
      </c>
      <c r="N46" s="53"/>
      <c r="O46" s="53">
        <v>130.24</v>
      </c>
      <c r="P46" s="53">
        <v>66408.27</v>
      </c>
      <c r="Q46" s="11">
        <v>91603.19</v>
      </c>
      <c r="R46" s="51">
        <v>91603.19</v>
      </c>
      <c r="S46" s="95">
        <v>0.72</v>
      </c>
      <c r="T46" s="51">
        <f t="shared" si="3"/>
        <v>65954.296799999996</v>
      </c>
      <c r="U46" s="109"/>
    </row>
    <row r="47" spans="1:21" x14ac:dyDescent="0.2">
      <c r="A47" s="18"/>
      <c r="B47" s="20"/>
      <c r="C47" s="3"/>
      <c r="D47" s="6" t="s">
        <v>71</v>
      </c>
      <c r="E47" s="52"/>
      <c r="F47" s="53"/>
      <c r="G47" s="53">
        <v>60.11</v>
      </c>
      <c r="H47" s="53">
        <v>0.24</v>
      </c>
      <c r="I47" s="53"/>
      <c r="J47" s="53">
        <v>-0.01</v>
      </c>
      <c r="K47" s="53"/>
      <c r="L47" s="53">
        <v>130.66</v>
      </c>
      <c r="M47" s="53">
        <v>0.01</v>
      </c>
      <c r="N47" s="53"/>
      <c r="O47" s="53">
        <v>0.47</v>
      </c>
      <c r="P47" s="53">
        <v>106.09</v>
      </c>
      <c r="Q47" s="11">
        <v>297.57</v>
      </c>
      <c r="R47" s="51">
        <v>297.57</v>
      </c>
      <c r="S47" s="95">
        <v>0.72</v>
      </c>
      <c r="T47" s="51">
        <f t="shared" si="3"/>
        <v>214.25039999999998</v>
      </c>
    </row>
    <row r="48" spans="1:21" x14ac:dyDescent="0.2">
      <c r="A48" s="18"/>
      <c r="B48" s="20"/>
      <c r="C48" s="3"/>
      <c r="D48" s="6" t="s">
        <v>89</v>
      </c>
      <c r="E48" s="52"/>
      <c r="F48" s="53"/>
      <c r="G48" s="53">
        <v>2652.91</v>
      </c>
      <c r="H48" s="53">
        <v>0.38</v>
      </c>
      <c r="I48" s="53"/>
      <c r="J48" s="53">
        <v>-0.01</v>
      </c>
      <c r="K48" s="53">
        <v>-0.01</v>
      </c>
      <c r="L48" s="53">
        <v>363.17</v>
      </c>
      <c r="M48" s="53"/>
      <c r="N48" s="53"/>
      <c r="O48" s="53">
        <v>3.14</v>
      </c>
      <c r="P48" s="53">
        <v>3889.52</v>
      </c>
      <c r="Q48" s="11">
        <v>6909.0999999999995</v>
      </c>
      <c r="R48" s="51">
        <v>6909.0999999999995</v>
      </c>
      <c r="S48" s="95">
        <v>0.72</v>
      </c>
      <c r="T48" s="51">
        <f t="shared" si="3"/>
        <v>4974.5519999999997</v>
      </c>
    </row>
    <row r="49" spans="1:20" x14ac:dyDescent="0.2">
      <c r="A49" s="18"/>
      <c r="B49" s="20"/>
      <c r="C49" s="3"/>
      <c r="D49" s="6" t="s">
        <v>72</v>
      </c>
      <c r="E49" s="52"/>
      <c r="F49" s="53"/>
      <c r="G49" s="53">
        <v>224.74</v>
      </c>
      <c r="H49" s="53">
        <v>159.44999999999999</v>
      </c>
      <c r="I49" s="53"/>
      <c r="J49" s="53"/>
      <c r="K49" s="53"/>
      <c r="L49" s="53"/>
      <c r="M49" s="53"/>
      <c r="N49" s="53"/>
      <c r="O49" s="53"/>
      <c r="P49" s="53">
        <v>266.04000000000002</v>
      </c>
      <c r="Q49" s="11">
        <v>650.23</v>
      </c>
      <c r="R49" s="51">
        <v>650.23</v>
      </c>
      <c r="S49" s="95">
        <v>0.72</v>
      </c>
      <c r="T49" s="51">
        <f t="shared" si="3"/>
        <v>468.16559999999998</v>
      </c>
    </row>
    <row r="50" spans="1:20" x14ac:dyDescent="0.2">
      <c r="A50" s="18"/>
      <c r="B50" s="20"/>
      <c r="C50" s="7" t="s">
        <v>194</v>
      </c>
      <c r="D50" s="8"/>
      <c r="E50" s="37">
        <v>3036.36</v>
      </c>
      <c r="F50" s="38">
        <v>3130.94</v>
      </c>
      <c r="G50" s="38">
        <v>26365.1</v>
      </c>
      <c r="H50" s="38">
        <v>8795.7699999999986</v>
      </c>
      <c r="I50" s="38">
        <v>5509.08</v>
      </c>
      <c r="J50" s="38">
        <v>5543.09</v>
      </c>
      <c r="K50" s="38">
        <v>5577.5099999999993</v>
      </c>
      <c r="L50" s="38">
        <v>12484.56</v>
      </c>
      <c r="M50" s="38">
        <v>6611.78</v>
      </c>
      <c r="N50" s="38">
        <v>6652.78</v>
      </c>
      <c r="O50" s="38">
        <v>6839.85</v>
      </c>
      <c r="P50" s="38">
        <v>117567.91</v>
      </c>
      <c r="Q50" s="10">
        <v>208114.73000000004</v>
      </c>
      <c r="R50" s="30">
        <v>208114.73000000004</v>
      </c>
      <c r="S50" s="92">
        <f>+T50/R50</f>
        <v>0.64485690176759702</v>
      </c>
      <c r="T50" s="30">
        <f>SUBTOTAL(9,T$44:T49)</f>
        <v>134204.22</v>
      </c>
    </row>
    <row r="51" spans="1:20" x14ac:dyDescent="0.2">
      <c r="A51" s="18"/>
      <c r="B51" s="22" t="s">
        <v>195</v>
      </c>
      <c r="C51" s="23"/>
      <c r="D51" s="23"/>
      <c r="E51" s="39">
        <v>3036.36</v>
      </c>
      <c r="F51" s="40">
        <v>3130.94</v>
      </c>
      <c r="G51" s="40">
        <v>26365.1</v>
      </c>
      <c r="H51" s="40">
        <v>8795.7699999999986</v>
      </c>
      <c r="I51" s="40">
        <v>5509.08</v>
      </c>
      <c r="J51" s="40">
        <v>5543.09</v>
      </c>
      <c r="K51" s="40">
        <v>5577.5099999999993</v>
      </c>
      <c r="L51" s="40">
        <v>12484.56</v>
      </c>
      <c r="M51" s="40">
        <v>6611.78</v>
      </c>
      <c r="N51" s="40">
        <v>6652.78</v>
      </c>
      <c r="O51" s="40">
        <v>6839.85</v>
      </c>
      <c r="P51" s="40">
        <v>117567.91</v>
      </c>
      <c r="Q51" s="24">
        <v>208114.73000000004</v>
      </c>
      <c r="R51" s="31">
        <v>208114.73000000004</v>
      </c>
      <c r="S51" s="93">
        <f t="shared" ref="S51:S52" si="4">+T51/R51</f>
        <v>0.64485690176759702</v>
      </c>
      <c r="T51" s="31">
        <f>SUBTOTAL(9,T$44:T50)</f>
        <v>134204.22</v>
      </c>
    </row>
    <row r="52" spans="1:20" x14ac:dyDescent="0.2">
      <c r="A52" s="135" t="s">
        <v>196</v>
      </c>
      <c r="B52" s="136"/>
      <c r="C52" s="136"/>
      <c r="D52" s="136"/>
      <c r="E52" s="138">
        <v>3036.36</v>
      </c>
      <c r="F52" s="139">
        <v>3130.94</v>
      </c>
      <c r="G52" s="139">
        <v>26365.1</v>
      </c>
      <c r="H52" s="139">
        <v>8795.7699999999986</v>
      </c>
      <c r="I52" s="139">
        <v>5509.08</v>
      </c>
      <c r="J52" s="139">
        <v>5543.09</v>
      </c>
      <c r="K52" s="139">
        <v>5577.5099999999993</v>
      </c>
      <c r="L52" s="139">
        <v>12484.56</v>
      </c>
      <c r="M52" s="139">
        <v>6611.78</v>
      </c>
      <c r="N52" s="139">
        <v>6652.78</v>
      </c>
      <c r="O52" s="139">
        <v>6839.85</v>
      </c>
      <c r="P52" s="139">
        <v>117567.91</v>
      </c>
      <c r="Q52" s="140">
        <v>208114.73000000004</v>
      </c>
      <c r="R52" s="152">
        <v>208114.73000000004</v>
      </c>
      <c r="S52" s="186">
        <f t="shared" si="4"/>
        <v>0.64485690176759702</v>
      </c>
      <c r="T52" s="152">
        <f>SUBTOTAL(9,T$44:T51)</f>
        <v>134204.22</v>
      </c>
    </row>
    <row r="53" spans="1:20" ht="13.5" thickBot="1" x14ac:dyDescent="0.25">
      <c r="A53" s="4"/>
      <c r="B53" s="4"/>
      <c r="C53" s="4"/>
      <c r="D53" s="4"/>
      <c r="E53" s="35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9"/>
      <c r="R53" s="29"/>
      <c r="S53" s="91"/>
      <c r="T53" s="29"/>
    </row>
    <row r="54" spans="1:20" ht="13.5" thickBot="1" x14ac:dyDescent="0.25">
      <c r="A54" s="142" t="s">
        <v>17</v>
      </c>
      <c r="B54" s="143"/>
      <c r="C54" s="143"/>
      <c r="D54" s="143"/>
      <c r="E54" s="144">
        <v>3036.36</v>
      </c>
      <c r="F54" s="145">
        <v>3130.94</v>
      </c>
      <c r="G54" s="145">
        <v>377071.59999999986</v>
      </c>
      <c r="H54" s="145">
        <v>8980.9599999999991</v>
      </c>
      <c r="I54" s="145">
        <v>5509.17</v>
      </c>
      <c r="J54" s="145">
        <v>5539.32</v>
      </c>
      <c r="K54" s="145">
        <v>5574.7999999999993</v>
      </c>
      <c r="L54" s="145">
        <v>160996.27000000005</v>
      </c>
      <c r="M54" s="145">
        <v>6612.55</v>
      </c>
      <c r="N54" s="145">
        <v>783982.78</v>
      </c>
      <c r="O54" s="145">
        <v>804967.62</v>
      </c>
      <c r="P54" s="145">
        <v>3053350.28</v>
      </c>
      <c r="Q54" s="146">
        <v>5218752.6499999985</v>
      </c>
      <c r="R54" s="153">
        <v>5218752.6499999985</v>
      </c>
      <c r="S54" s="189">
        <f>+T54/R54</f>
        <v>0.7170034246401773</v>
      </c>
      <c r="T54" s="153">
        <f>+T52+T42+T31+T20</f>
        <v>3741863.5223999997</v>
      </c>
    </row>
    <row r="58" spans="1:20" x14ac:dyDescent="0.2">
      <c r="S58" s="99"/>
    </row>
    <row r="59" spans="1:20" x14ac:dyDescent="0.2">
      <c r="S59" s="99"/>
    </row>
    <row r="60" spans="1:20" x14ac:dyDescent="0.2">
      <c r="S60" s="99"/>
    </row>
    <row r="61" spans="1:20" x14ac:dyDescent="0.2">
      <c r="S61" s="99"/>
    </row>
    <row r="62" spans="1:20" x14ac:dyDescent="0.2">
      <c r="S62" s="99"/>
    </row>
  </sheetData>
  <pageMargins left="0.7" right="0.7" top="0.75" bottom="0.75" header="0.3" footer="0.3"/>
  <pageSetup scale="4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zoomScale="80" zoomScaleNormal="80" workbookViewId="0"/>
  </sheetViews>
  <sheetFormatPr defaultRowHeight="12.75" x14ac:dyDescent="0.2"/>
  <cols>
    <col min="1" max="1" width="16.5703125" customWidth="1"/>
    <col min="2" max="2" width="40.7109375" customWidth="1"/>
    <col min="3" max="3" width="25.7109375" customWidth="1"/>
    <col min="4" max="4" width="40.7109375" customWidth="1"/>
    <col min="5" max="5" width="8.5703125" bestFit="1" customWidth="1"/>
    <col min="6" max="7" width="7.42578125" bestFit="1" customWidth="1"/>
    <col min="8" max="8" width="8.5703125" bestFit="1" customWidth="1"/>
    <col min="9" max="11" width="7.42578125" bestFit="1" customWidth="1"/>
    <col min="12" max="12" width="8.5703125" bestFit="1" customWidth="1"/>
    <col min="13" max="16" width="7.42578125" bestFit="1" customWidth="1"/>
    <col min="17" max="17" width="14.5703125" bestFit="1" customWidth="1"/>
    <col min="18" max="18" width="12.7109375" bestFit="1" customWidth="1"/>
    <col min="19" max="19" width="8.140625" style="96" bestFit="1" customWidth="1"/>
    <col min="20" max="20" width="16.42578125" bestFit="1" customWidth="1"/>
  </cols>
  <sheetData>
    <row r="1" spans="1:20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97"/>
      <c r="T1" s="1"/>
    </row>
    <row r="2" spans="1:20" x14ac:dyDescent="0.2">
      <c r="A2" t="s">
        <v>239</v>
      </c>
      <c r="B2" t="s">
        <v>237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90"/>
      <c r="T5" s="134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85" t="s">
        <v>586</v>
      </c>
      <c r="T6" s="151" t="s">
        <v>588</v>
      </c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90"/>
      <c r="T7" s="28"/>
    </row>
    <row r="8" spans="1:20" ht="25.5" x14ac:dyDescent="0.2">
      <c r="A8" s="158" t="s">
        <v>9</v>
      </c>
      <c r="B8" s="19" t="s">
        <v>34</v>
      </c>
      <c r="C8" s="2" t="s">
        <v>35</v>
      </c>
      <c r="D8" s="4" t="s">
        <v>34</v>
      </c>
      <c r="E8" s="35">
        <v>-7.28</v>
      </c>
      <c r="F8" s="36">
        <v>0.17</v>
      </c>
      <c r="G8" s="36">
        <v>11.46</v>
      </c>
      <c r="H8" s="36"/>
      <c r="I8" s="36">
        <v>0.03</v>
      </c>
      <c r="J8" s="36">
        <v>-1.24</v>
      </c>
      <c r="K8" s="36">
        <v>-0.91</v>
      </c>
      <c r="L8" s="36">
        <v>0.02</v>
      </c>
      <c r="M8" s="36">
        <v>0.18</v>
      </c>
      <c r="N8" s="36"/>
      <c r="O8" s="36">
        <v>0.01</v>
      </c>
      <c r="P8" s="36"/>
      <c r="Q8" s="9">
        <v>2.4400000000000004</v>
      </c>
      <c r="R8" s="29">
        <v>2.4400000000000004</v>
      </c>
      <c r="S8" s="91">
        <v>1</v>
      </c>
      <c r="T8" s="29">
        <f>S8*Q8</f>
        <v>2.4400000000000004</v>
      </c>
    </row>
    <row r="9" spans="1:20" x14ac:dyDescent="0.2">
      <c r="A9" s="18"/>
      <c r="B9" s="20"/>
      <c r="C9" s="7" t="s">
        <v>145</v>
      </c>
      <c r="D9" s="8"/>
      <c r="E9" s="37">
        <v>-7.28</v>
      </c>
      <c r="F9" s="38">
        <v>0.17</v>
      </c>
      <c r="G9" s="38">
        <v>11.46</v>
      </c>
      <c r="H9" s="38"/>
      <c r="I9" s="38">
        <v>0.03</v>
      </c>
      <c r="J9" s="38">
        <v>-1.24</v>
      </c>
      <c r="K9" s="38">
        <v>-0.91</v>
      </c>
      <c r="L9" s="38">
        <v>0.02</v>
      </c>
      <c r="M9" s="38">
        <v>0.18</v>
      </c>
      <c r="N9" s="38"/>
      <c r="O9" s="38">
        <v>0.01</v>
      </c>
      <c r="P9" s="38"/>
      <c r="Q9" s="10">
        <v>2.4400000000000004</v>
      </c>
      <c r="R9" s="30">
        <v>2.4400000000000004</v>
      </c>
      <c r="S9" s="92">
        <v>1</v>
      </c>
      <c r="T9" s="30">
        <f t="shared" ref="T9:T30" si="0">S9*Q9</f>
        <v>2.4400000000000004</v>
      </c>
    </row>
    <row r="10" spans="1:20" x14ac:dyDescent="0.2">
      <c r="A10" s="18"/>
      <c r="B10" s="22" t="s">
        <v>146</v>
      </c>
      <c r="C10" s="23"/>
      <c r="D10" s="23"/>
      <c r="E10" s="39">
        <v>-7.28</v>
      </c>
      <c r="F10" s="40">
        <v>0.17</v>
      </c>
      <c r="G10" s="40">
        <v>11.46</v>
      </c>
      <c r="H10" s="40"/>
      <c r="I10" s="40">
        <v>0.03</v>
      </c>
      <c r="J10" s="40">
        <v>-1.24</v>
      </c>
      <c r="K10" s="40">
        <v>-0.91</v>
      </c>
      <c r="L10" s="40">
        <v>0.02</v>
      </c>
      <c r="M10" s="40">
        <v>0.18</v>
      </c>
      <c r="N10" s="40"/>
      <c r="O10" s="40">
        <v>0.01</v>
      </c>
      <c r="P10" s="40"/>
      <c r="Q10" s="24">
        <v>2.4400000000000004</v>
      </c>
      <c r="R10" s="31">
        <v>2.4400000000000004</v>
      </c>
      <c r="S10" s="93">
        <v>1</v>
      </c>
      <c r="T10" s="31">
        <f t="shared" si="0"/>
        <v>2.4400000000000004</v>
      </c>
    </row>
    <row r="11" spans="1:20" x14ac:dyDescent="0.2">
      <c r="A11" s="18"/>
      <c r="B11" s="19" t="s">
        <v>39</v>
      </c>
      <c r="C11" s="2" t="s">
        <v>11</v>
      </c>
      <c r="D11" s="4" t="s">
        <v>12</v>
      </c>
      <c r="E11" s="35">
        <v>1690.9499999999998</v>
      </c>
      <c r="F11" s="36"/>
      <c r="G11" s="36">
        <v>592.80999999999995</v>
      </c>
      <c r="H11" s="36">
        <v>1366.9999999999998</v>
      </c>
      <c r="I11" s="36">
        <v>375.85</v>
      </c>
      <c r="J11" s="36">
        <v>376.21000000000004</v>
      </c>
      <c r="K11" s="36">
        <v>994.3900000000001</v>
      </c>
      <c r="L11" s="36">
        <v>441.7</v>
      </c>
      <c r="M11" s="36">
        <v>441.96999999999997</v>
      </c>
      <c r="N11" s="36">
        <v>249.23000000000002</v>
      </c>
      <c r="O11" s="36"/>
      <c r="P11" s="36">
        <v>804.59999999999991</v>
      </c>
      <c r="Q11" s="9">
        <v>7334.7100000000009</v>
      </c>
      <c r="R11" s="29">
        <v>7334.7100000000009</v>
      </c>
      <c r="S11" s="91">
        <v>1</v>
      </c>
      <c r="T11" s="29">
        <f t="shared" si="0"/>
        <v>7334.7100000000009</v>
      </c>
    </row>
    <row r="12" spans="1:20" x14ac:dyDescent="0.2">
      <c r="A12" s="18"/>
      <c r="B12" s="20"/>
      <c r="C12" s="7" t="s">
        <v>18</v>
      </c>
      <c r="D12" s="8"/>
      <c r="E12" s="37">
        <v>1690.9499999999998</v>
      </c>
      <c r="F12" s="38"/>
      <c r="G12" s="38">
        <v>592.80999999999995</v>
      </c>
      <c r="H12" s="38">
        <v>1366.9999999999998</v>
      </c>
      <c r="I12" s="38">
        <v>375.85</v>
      </c>
      <c r="J12" s="38">
        <v>376.21000000000004</v>
      </c>
      <c r="K12" s="38">
        <v>994.3900000000001</v>
      </c>
      <c r="L12" s="38">
        <v>441.7</v>
      </c>
      <c r="M12" s="38">
        <v>441.96999999999997</v>
      </c>
      <c r="N12" s="38">
        <v>249.23000000000002</v>
      </c>
      <c r="O12" s="38"/>
      <c r="P12" s="38">
        <v>804.59999999999991</v>
      </c>
      <c r="Q12" s="10">
        <v>7334.7100000000009</v>
      </c>
      <c r="R12" s="30">
        <v>7334.7100000000009</v>
      </c>
      <c r="S12" s="92">
        <v>1</v>
      </c>
      <c r="T12" s="30">
        <f t="shared" si="0"/>
        <v>7334.7100000000009</v>
      </c>
    </row>
    <row r="13" spans="1:20" x14ac:dyDescent="0.2">
      <c r="A13" s="18"/>
      <c r="B13" s="22" t="s">
        <v>150</v>
      </c>
      <c r="C13" s="23"/>
      <c r="D13" s="23"/>
      <c r="E13" s="39">
        <v>1690.9499999999998</v>
      </c>
      <c r="F13" s="40"/>
      <c r="G13" s="40">
        <v>592.80999999999995</v>
      </c>
      <c r="H13" s="40">
        <v>1366.9999999999998</v>
      </c>
      <c r="I13" s="40">
        <v>375.85</v>
      </c>
      <c r="J13" s="40">
        <v>376.21000000000004</v>
      </c>
      <c r="K13" s="40">
        <v>994.3900000000001</v>
      </c>
      <c r="L13" s="40">
        <v>441.7</v>
      </c>
      <c r="M13" s="40">
        <v>441.96999999999997</v>
      </c>
      <c r="N13" s="40">
        <v>249.23000000000002</v>
      </c>
      <c r="O13" s="40"/>
      <c r="P13" s="40">
        <v>804.59999999999991</v>
      </c>
      <c r="Q13" s="24">
        <v>7334.7100000000009</v>
      </c>
      <c r="R13" s="31">
        <v>7334.7100000000009</v>
      </c>
      <c r="S13" s="93">
        <v>1</v>
      </c>
      <c r="T13" s="31">
        <f t="shared" si="0"/>
        <v>7334.7100000000009</v>
      </c>
    </row>
    <row r="14" spans="1:20" x14ac:dyDescent="0.2">
      <c r="A14" s="18"/>
      <c r="B14" s="19" t="s">
        <v>41</v>
      </c>
      <c r="C14" s="2" t="s">
        <v>37</v>
      </c>
      <c r="D14" s="4" t="s">
        <v>38</v>
      </c>
      <c r="E14" s="35">
        <v>435</v>
      </c>
      <c r="F14" s="36"/>
      <c r="G14" s="36">
        <v>4326</v>
      </c>
      <c r="H14" s="36"/>
      <c r="I14" s="36"/>
      <c r="J14" s="36"/>
      <c r="K14" s="36"/>
      <c r="L14" s="36">
        <v>214</v>
      </c>
      <c r="M14" s="36"/>
      <c r="N14" s="36">
        <v>592</v>
      </c>
      <c r="O14" s="36"/>
      <c r="P14" s="36"/>
      <c r="Q14" s="9">
        <v>5567</v>
      </c>
      <c r="R14" s="29">
        <v>5567</v>
      </c>
      <c r="S14" s="91">
        <v>1</v>
      </c>
      <c r="T14" s="29">
        <f t="shared" si="0"/>
        <v>5567</v>
      </c>
    </row>
    <row r="15" spans="1:20" x14ac:dyDescent="0.2">
      <c r="A15" s="18"/>
      <c r="B15" s="20"/>
      <c r="C15" s="3"/>
      <c r="D15" s="6" t="s">
        <v>238</v>
      </c>
      <c r="E15" s="52"/>
      <c r="F15" s="53"/>
      <c r="G15" s="53"/>
      <c r="H15" s="53">
        <v>58565</v>
      </c>
      <c r="I15" s="53"/>
      <c r="J15" s="53"/>
      <c r="K15" s="53"/>
      <c r="L15" s="53"/>
      <c r="M15" s="53"/>
      <c r="N15" s="53"/>
      <c r="O15" s="53"/>
      <c r="P15" s="53"/>
      <c r="Q15" s="11">
        <v>58565</v>
      </c>
      <c r="R15" s="51">
        <v>58565</v>
      </c>
      <c r="S15" s="95">
        <v>1</v>
      </c>
      <c r="T15" s="51">
        <f t="shared" si="0"/>
        <v>58565</v>
      </c>
    </row>
    <row r="16" spans="1:20" x14ac:dyDescent="0.2">
      <c r="A16" s="18"/>
      <c r="B16" s="20"/>
      <c r="C16" s="7" t="s">
        <v>147</v>
      </c>
      <c r="D16" s="8"/>
      <c r="E16" s="37">
        <v>435</v>
      </c>
      <c r="F16" s="38"/>
      <c r="G16" s="38">
        <v>4326</v>
      </c>
      <c r="H16" s="38">
        <v>58565</v>
      </c>
      <c r="I16" s="38"/>
      <c r="J16" s="38"/>
      <c r="K16" s="38"/>
      <c r="L16" s="38">
        <v>214</v>
      </c>
      <c r="M16" s="38"/>
      <c r="N16" s="38">
        <v>592</v>
      </c>
      <c r="O16" s="38"/>
      <c r="P16" s="38"/>
      <c r="Q16" s="10">
        <v>64132</v>
      </c>
      <c r="R16" s="30">
        <v>64132</v>
      </c>
      <c r="S16" s="92">
        <v>1</v>
      </c>
      <c r="T16" s="30">
        <f t="shared" si="0"/>
        <v>64132</v>
      </c>
    </row>
    <row r="17" spans="1:20" x14ac:dyDescent="0.2">
      <c r="A17" s="18"/>
      <c r="B17" s="22" t="s">
        <v>151</v>
      </c>
      <c r="C17" s="23"/>
      <c r="D17" s="23"/>
      <c r="E17" s="39">
        <v>435</v>
      </c>
      <c r="F17" s="40"/>
      <c r="G17" s="40">
        <v>4326</v>
      </c>
      <c r="H17" s="40">
        <v>58565</v>
      </c>
      <c r="I17" s="40"/>
      <c r="J17" s="40"/>
      <c r="K17" s="40"/>
      <c r="L17" s="40">
        <v>214</v>
      </c>
      <c r="M17" s="40"/>
      <c r="N17" s="40">
        <v>592</v>
      </c>
      <c r="O17" s="40"/>
      <c r="P17" s="40"/>
      <c r="Q17" s="24">
        <v>64132</v>
      </c>
      <c r="R17" s="31">
        <v>64132</v>
      </c>
      <c r="S17" s="93">
        <v>1</v>
      </c>
      <c r="T17" s="31">
        <f t="shared" si="0"/>
        <v>64132</v>
      </c>
    </row>
    <row r="18" spans="1:20" x14ac:dyDescent="0.2">
      <c r="A18" s="18"/>
      <c r="B18" s="19" t="s">
        <v>14</v>
      </c>
      <c r="C18" s="2" t="s">
        <v>11</v>
      </c>
      <c r="D18" s="4" t="s">
        <v>12</v>
      </c>
      <c r="E18" s="35">
        <v>538.29999999999995</v>
      </c>
      <c r="F18" s="36">
        <v>-601.62</v>
      </c>
      <c r="G18" s="36"/>
      <c r="H18" s="36">
        <v>55.3</v>
      </c>
      <c r="I18" s="36">
        <v>-2.9399999999999977</v>
      </c>
      <c r="J18" s="36">
        <v>-52.37</v>
      </c>
      <c r="K18" s="36">
        <v>103.33</v>
      </c>
      <c r="L18" s="36">
        <v>59.660000000000011</v>
      </c>
      <c r="M18" s="36">
        <v>-217.06</v>
      </c>
      <c r="N18" s="36">
        <v>54.08</v>
      </c>
      <c r="O18" s="36"/>
      <c r="P18" s="36">
        <v>19.84</v>
      </c>
      <c r="Q18" s="9">
        <v>-43.480000000000032</v>
      </c>
      <c r="R18" s="29">
        <v>-43.480000000000032</v>
      </c>
      <c r="S18" s="91">
        <v>1</v>
      </c>
      <c r="T18" s="29">
        <f t="shared" si="0"/>
        <v>-43.480000000000032</v>
      </c>
    </row>
    <row r="19" spans="1:20" x14ac:dyDescent="0.2">
      <c r="A19" s="18"/>
      <c r="B19" s="20"/>
      <c r="C19" s="7" t="s">
        <v>18</v>
      </c>
      <c r="D19" s="8"/>
      <c r="E19" s="37">
        <v>538.29999999999995</v>
      </c>
      <c r="F19" s="38">
        <v>-601.62</v>
      </c>
      <c r="G19" s="38"/>
      <c r="H19" s="38">
        <v>55.3</v>
      </c>
      <c r="I19" s="38">
        <v>-2.9399999999999977</v>
      </c>
      <c r="J19" s="38">
        <v>-52.37</v>
      </c>
      <c r="K19" s="38">
        <v>103.33</v>
      </c>
      <c r="L19" s="38">
        <v>59.660000000000011</v>
      </c>
      <c r="M19" s="38">
        <v>-217.06</v>
      </c>
      <c r="N19" s="38">
        <v>54.08</v>
      </c>
      <c r="O19" s="38"/>
      <c r="P19" s="38">
        <v>19.84</v>
      </c>
      <c r="Q19" s="10">
        <v>-43.480000000000032</v>
      </c>
      <c r="R19" s="30">
        <v>-43.480000000000032</v>
      </c>
      <c r="S19" s="92">
        <v>1</v>
      </c>
      <c r="T19" s="30">
        <f t="shared" si="0"/>
        <v>-43.480000000000032</v>
      </c>
    </row>
    <row r="20" spans="1:20" x14ac:dyDescent="0.2">
      <c r="A20" s="18"/>
      <c r="B20" s="22" t="s">
        <v>20</v>
      </c>
      <c r="C20" s="23"/>
      <c r="D20" s="23"/>
      <c r="E20" s="39">
        <v>538.29999999999995</v>
      </c>
      <c r="F20" s="40">
        <v>-601.62</v>
      </c>
      <c r="G20" s="40"/>
      <c r="H20" s="40">
        <v>55.3</v>
      </c>
      <c r="I20" s="40">
        <v>-2.9399999999999977</v>
      </c>
      <c r="J20" s="40">
        <v>-52.37</v>
      </c>
      <c r="K20" s="40">
        <v>103.33</v>
      </c>
      <c r="L20" s="40">
        <v>59.660000000000011</v>
      </c>
      <c r="M20" s="40">
        <v>-217.06</v>
      </c>
      <c r="N20" s="40">
        <v>54.08</v>
      </c>
      <c r="O20" s="40"/>
      <c r="P20" s="40">
        <v>19.84</v>
      </c>
      <c r="Q20" s="24">
        <v>-43.480000000000032</v>
      </c>
      <c r="R20" s="31">
        <v>-43.480000000000032</v>
      </c>
      <c r="S20" s="93">
        <v>1</v>
      </c>
      <c r="T20" s="31">
        <f t="shared" si="0"/>
        <v>-43.480000000000032</v>
      </c>
    </row>
    <row r="21" spans="1:20" x14ac:dyDescent="0.2">
      <c r="A21" s="18"/>
      <c r="B21" s="19" t="s">
        <v>77</v>
      </c>
      <c r="C21" s="2" t="s">
        <v>11</v>
      </c>
      <c r="D21" s="4" t="s">
        <v>12</v>
      </c>
      <c r="E21" s="35"/>
      <c r="F21" s="36"/>
      <c r="G21" s="36"/>
      <c r="H21" s="36"/>
      <c r="I21" s="36"/>
      <c r="J21" s="36"/>
      <c r="K21" s="36"/>
      <c r="L21" s="36">
        <v>252.34</v>
      </c>
      <c r="M21" s="36"/>
      <c r="N21" s="36"/>
      <c r="O21" s="36"/>
      <c r="P21" s="36"/>
      <c r="Q21" s="9">
        <v>252.34</v>
      </c>
      <c r="R21" s="29">
        <v>252.34</v>
      </c>
      <c r="S21" s="91">
        <v>1</v>
      </c>
      <c r="T21" s="29">
        <f t="shared" si="0"/>
        <v>252.34</v>
      </c>
    </row>
    <row r="22" spans="1:20" x14ac:dyDescent="0.2">
      <c r="A22" s="18"/>
      <c r="B22" s="20"/>
      <c r="C22" s="7" t="s">
        <v>18</v>
      </c>
      <c r="D22" s="8"/>
      <c r="E22" s="37"/>
      <c r="F22" s="38"/>
      <c r="G22" s="38"/>
      <c r="H22" s="38"/>
      <c r="I22" s="38"/>
      <c r="J22" s="38"/>
      <c r="K22" s="38"/>
      <c r="L22" s="38">
        <v>252.34</v>
      </c>
      <c r="M22" s="38"/>
      <c r="N22" s="38"/>
      <c r="O22" s="38"/>
      <c r="P22" s="38"/>
      <c r="Q22" s="10">
        <v>252.34</v>
      </c>
      <c r="R22" s="30">
        <v>252.34</v>
      </c>
      <c r="S22" s="92">
        <v>1</v>
      </c>
      <c r="T22" s="30">
        <f t="shared" si="0"/>
        <v>252.34</v>
      </c>
    </row>
    <row r="23" spans="1:20" x14ac:dyDescent="0.2">
      <c r="A23" s="18"/>
      <c r="B23" s="22" t="s">
        <v>153</v>
      </c>
      <c r="C23" s="23"/>
      <c r="D23" s="23"/>
      <c r="E23" s="39"/>
      <c r="F23" s="40"/>
      <c r="G23" s="40"/>
      <c r="H23" s="40"/>
      <c r="I23" s="40"/>
      <c r="J23" s="40"/>
      <c r="K23" s="40"/>
      <c r="L23" s="40">
        <v>252.34</v>
      </c>
      <c r="M23" s="40"/>
      <c r="N23" s="40"/>
      <c r="O23" s="40"/>
      <c r="P23" s="40"/>
      <c r="Q23" s="24">
        <v>252.34</v>
      </c>
      <c r="R23" s="31">
        <v>252.34</v>
      </c>
      <c r="S23" s="93">
        <v>1</v>
      </c>
      <c r="T23" s="31">
        <f t="shared" si="0"/>
        <v>252.34</v>
      </c>
    </row>
    <row r="24" spans="1:20" x14ac:dyDescent="0.2">
      <c r="A24" s="18"/>
      <c r="B24" s="19" t="s">
        <v>42</v>
      </c>
      <c r="C24" s="2" t="s">
        <v>42</v>
      </c>
      <c r="D24" s="4" t="s">
        <v>42</v>
      </c>
      <c r="E24" s="35"/>
      <c r="F24" s="36"/>
      <c r="G24" s="36"/>
      <c r="H24" s="36"/>
      <c r="I24" s="36"/>
      <c r="J24" s="36"/>
      <c r="K24" s="36"/>
      <c r="L24" s="36">
        <v>321.72000000000003</v>
      </c>
      <c r="M24" s="36"/>
      <c r="N24" s="36"/>
      <c r="O24" s="36"/>
      <c r="P24" s="36"/>
      <c r="Q24" s="9">
        <v>321.72000000000003</v>
      </c>
      <c r="R24" s="29">
        <v>321.72000000000003</v>
      </c>
      <c r="S24" s="91">
        <v>1</v>
      </c>
      <c r="T24" s="29">
        <f t="shared" si="0"/>
        <v>321.72000000000003</v>
      </c>
    </row>
    <row r="25" spans="1:20" x14ac:dyDescent="0.2">
      <c r="A25" s="18"/>
      <c r="B25" s="20"/>
      <c r="C25" s="7" t="s">
        <v>154</v>
      </c>
      <c r="D25" s="8"/>
      <c r="E25" s="37"/>
      <c r="F25" s="38"/>
      <c r="G25" s="38"/>
      <c r="H25" s="38"/>
      <c r="I25" s="38"/>
      <c r="J25" s="38"/>
      <c r="K25" s="38"/>
      <c r="L25" s="38">
        <v>321.72000000000003</v>
      </c>
      <c r="M25" s="38"/>
      <c r="N25" s="38"/>
      <c r="O25" s="38"/>
      <c r="P25" s="38"/>
      <c r="Q25" s="10">
        <v>321.72000000000003</v>
      </c>
      <c r="R25" s="30">
        <v>321.72000000000003</v>
      </c>
      <c r="S25" s="92">
        <v>1</v>
      </c>
      <c r="T25" s="30">
        <f t="shared" si="0"/>
        <v>321.72000000000003</v>
      </c>
    </row>
    <row r="26" spans="1:20" x14ac:dyDescent="0.2">
      <c r="A26" s="18"/>
      <c r="B26" s="22" t="s">
        <v>154</v>
      </c>
      <c r="C26" s="23"/>
      <c r="D26" s="23"/>
      <c r="E26" s="39"/>
      <c r="F26" s="40"/>
      <c r="G26" s="40"/>
      <c r="H26" s="40"/>
      <c r="I26" s="40"/>
      <c r="J26" s="40"/>
      <c r="K26" s="40"/>
      <c r="L26" s="40">
        <v>321.72000000000003</v>
      </c>
      <c r="M26" s="40"/>
      <c r="N26" s="40"/>
      <c r="O26" s="40"/>
      <c r="P26" s="40"/>
      <c r="Q26" s="24">
        <v>321.72000000000003</v>
      </c>
      <c r="R26" s="31">
        <v>321.72000000000003</v>
      </c>
      <c r="S26" s="93">
        <v>1</v>
      </c>
      <c r="T26" s="31">
        <f t="shared" si="0"/>
        <v>321.72000000000003</v>
      </c>
    </row>
    <row r="27" spans="1:20" x14ac:dyDescent="0.2">
      <c r="A27" s="18"/>
      <c r="B27" s="19" t="s">
        <v>43</v>
      </c>
      <c r="C27" s="2" t="s">
        <v>11</v>
      </c>
      <c r="D27" s="4" t="s">
        <v>12</v>
      </c>
      <c r="E27" s="35"/>
      <c r="F27" s="36">
        <v>108.17</v>
      </c>
      <c r="G27" s="36">
        <v>139.41999999999999</v>
      </c>
      <c r="H27" s="36"/>
      <c r="I27" s="36"/>
      <c r="J27" s="36"/>
      <c r="K27" s="36">
        <v>758.78</v>
      </c>
      <c r="L27" s="36">
        <v>386.67</v>
      </c>
      <c r="M27" s="36"/>
      <c r="N27" s="36"/>
      <c r="O27" s="36"/>
      <c r="P27" s="36">
        <v>1027.19</v>
      </c>
      <c r="Q27" s="9">
        <v>2420.23</v>
      </c>
      <c r="R27" s="29">
        <v>2420.23</v>
      </c>
      <c r="S27" s="91">
        <v>1</v>
      </c>
      <c r="T27" s="29">
        <f t="shared" si="0"/>
        <v>2420.23</v>
      </c>
    </row>
    <row r="28" spans="1:20" x14ac:dyDescent="0.2">
      <c r="A28" s="18"/>
      <c r="B28" s="20"/>
      <c r="C28" s="7" t="s">
        <v>18</v>
      </c>
      <c r="D28" s="8"/>
      <c r="E28" s="37"/>
      <c r="F28" s="38">
        <v>108.17</v>
      </c>
      <c r="G28" s="38">
        <v>139.41999999999999</v>
      </c>
      <c r="H28" s="38"/>
      <c r="I28" s="38"/>
      <c r="J28" s="38"/>
      <c r="K28" s="38">
        <v>758.78</v>
      </c>
      <c r="L28" s="38">
        <v>386.67</v>
      </c>
      <c r="M28" s="38"/>
      <c r="N28" s="38"/>
      <c r="O28" s="38"/>
      <c r="P28" s="38">
        <v>1027.19</v>
      </c>
      <c r="Q28" s="10">
        <v>2420.23</v>
      </c>
      <c r="R28" s="30">
        <v>2420.23</v>
      </c>
      <c r="S28" s="92">
        <v>1</v>
      </c>
      <c r="T28" s="30">
        <f t="shared" si="0"/>
        <v>2420.23</v>
      </c>
    </row>
    <row r="29" spans="1:20" x14ac:dyDescent="0.2">
      <c r="A29" s="18"/>
      <c r="B29" s="22" t="s">
        <v>156</v>
      </c>
      <c r="C29" s="23"/>
      <c r="D29" s="23"/>
      <c r="E29" s="39"/>
      <c r="F29" s="40">
        <v>108.17</v>
      </c>
      <c r="G29" s="40">
        <v>139.41999999999999</v>
      </c>
      <c r="H29" s="40"/>
      <c r="I29" s="40"/>
      <c r="J29" s="40"/>
      <c r="K29" s="40">
        <v>758.78</v>
      </c>
      <c r="L29" s="40">
        <v>386.67</v>
      </c>
      <c r="M29" s="40"/>
      <c r="N29" s="40"/>
      <c r="O29" s="40"/>
      <c r="P29" s="40">
        <v>1027.19</v>
      </c>
      <c r="Q29" s="24">
        <v>2420.23</v>
      </c>
      <c r="R29" s="31">
        <v>2420.23</v>
      </c>
      <c r="S29" s="93">
        <v>1</v>
      </c>
      <c r="T29" s="31">
        <f t="shared" si="0"/>
        <v>2420.23</v>
      </c>
    </row>
    <row r="30" spans="1:20" x14ac:dyDescent="0.2">
      <c r="A30" s="135" t="s">
        <v>21</v>
      </c>
      <c r="B30" s="136"/>
      <c r="C30" s="136"/>
      <c r="D30" s="136"/>
      <c r="E30" s="138">
        <v>2656.9700000000003</v>
      </c>
      <c r="F30" s="139">
        <v>-493.28000000000003</v>
      </c>
      <c r="G30" s="139">
        <v>5069.6900000000005</v>
      </c>
      <c r="H30" s="139">
        <v>59987.3</v>
      </c>
      <c r="I30" s="139">
        <v>372.94</v>
      </c>
      <c r="J30" s="139">
        <v>322.60000000000002</v>
      </c>
      <c r="K30" s="139">
        <v>1855.5900000000001</v>
      </c>
      <c r="L30" s="139">
        <v>1676.1100000000001</v>
      </c>
      <c r="M30" s="139">
        <v>225.08999999999997</v>
      </c>
      <c r="N30" s="139">
        <v>895.31000000000006</v>
      </c>
      <c r="O30" s="139">
        <v>0.01</v>
      </c>
      <c r="P30" s="139">
        <v>1851.63</v>
      </c>
      <c r="Q30" s="140">
        <v>74419.959999999992</v>
      </c>
      <c r="R30" s="152">
        <v>74419.959999999992</v>
      </c>
      <c r="S30" s="186">
        <v>1</v>
      </c>
      <c r="T30" s="152">
        <f t="shared" si="0"/>
        <v>74419.959999999992</v>
      </c>
    </row>
    <row r="31" spans="1:20" x14ac:dyDescent="0.2">
      <c r="A31" s="4"/>
      <c r="B31" s="4"/>
      <c r="C31" s="4"/>
      <c r="D31" s="4"/>
      <c r="E31" s="35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9"/>
      <c r="R31" s="29"/>
      <c r="S31" s="91"/>
      <c r="T31" s="29"/>
    </row>
    <row r="32" spans="1:20" x14ac:dyDescent="0.2">
      <c r="A32" s="17" t="s">
        <v>45</v>
      </c>
      <c r="B32" s="19" t="s">
        <v>14</v>
      </c>
      <c r="C32" s="2" t="s">
        <v>11</v>
      </c>
      <c r="D32" s="4" t="s">
        <v>12</v>
      </c>
      <c r="E32" s="35">
        <v>1687.19</v>
      </c>
      <c r="F32" s="36"/>
      <c r="G32" s="36"/>
      <c r="H32" s="36"/>
      <c r="I32" s="36"/>
      <c r="J32" s="36"/>
      <c r="K32" s="36"/>
      <c r="L32" s="36">
        <v>1542.47</v>
      </c>
      <c r="M32" s="36"/>
      <c r="N32" s="36"/>
      <c r="O32" s="36"/>
      <c r="P32" s="36"/>
      <c r="Q32" s="9">
        <v>3229.66</v>
      </c>
      <c r="R32" s="29">
        <v>3229.66</v>
      </c>
      <c r="S32" s="91">
        <v>1</v>
      </c>
      <c r="T32" s="29">
        <f t="shared" ref="T32:T45" si="1">S32*Q32</f>
        <v>3229.66</v>
      </c>
    </row>
    <row r="33" spans="1:20" x14ac:dyDescent="0.2">
      <c r="A33" s="18"/>
      <c r="B33" s="20"/>
      <c r="C33" s="7" t="s">
        <v>18</v>
      </c>
      <c r="D33" s="8"/>
      <c r="E33" s="37">
        <v>1687.19</v>
      </c>
      <c r="F33" s="38"/>
      <c r="G33" s="38"/>
      <c r="H33" s="38"/>
      <c r="I33" s="38"/>
      <c r="J33" s="38"/>
      <c r="K33" s="38"/>
      <c r="L33" s="38">
        <v>1542.47</v>
      </c>
      <c r="M33" s="38"/>
      <c r="N33" s="38"/>
      <c r="O33" s="38"/>
      <c r="P33" s="38"/>
      <c r="Q33" s="10">
        <v>3229.66</v>
      </c>
      <c r="R33" s="30">
        <v>3229.66</v>
      </c>
      <c r="S33" s="92">
        <v>1</v>
      </c>
      <c r="T33" s="30">
        <f t="shared" si="1"/>
        <v>3229.66</v>
      </c>
    </row>
    <row r="34" spans="1:20" x14ac:dyDescent="0.2">
      <c r="A34" s="18"/>
      <c r="B34" s="22" t="s">
        <v>20</v>
      </c>
      <c r="C34" s="23"/>
      <c r="D34" s="23"/>
      <c r="E34" s="39">
        <v>1687.19</v>
      </c>
      <c r="F34" s="40"/>
      <c r="G34" s="40"/>
      <c r="H34" s="40"/>
      <c r="I34" s="40"/>
      <c r="J34" s="40"/>
      <c r="K34" s="40"/>
      <c r="L34" s="40">
        <v>1542.47</v>
      </c>
      <c r="M34" s="40"/>
      <c r="N34" s="40"/>
      <c r="O34" s="40"/>
      <c r="P34" s="40"/>
      <c r="Q34" s="24">
        <v>3229.66</v>
      </c>
      <c r="R34" s="31">
        <v>3229.66</v>
      </c>
      <c r="S34" s="93">
        <v>1</v>
      </c>
      <c r="T34" s="31">
        <f t="shared" si="1"/>
        <v>3229.66</v>
      </c>
    </row>
    <row r="35" spans="1:20" x14ac:dyDescent="0.2">
      <c r="A35" s="18"/>
      <c r="B35" s="19" t="s">
        <v>35</v>
      </c>
      <c r="C35" s="2" t="s">
        <v>47</v>
      </c>
      <c r="D35" s="4" t="s">
        <v>35</v>
      </c>
      <c r="E35" s="35">
        <v>2475.6900000000005</v>
      </c>
      <c r="F35" s="36"/>
      <c r="G35" s="36"/>
      <c r="H35" s="36"/>
      <c r="I35" s="36"/>
      <c r="J35" s="36"/>
      <c r="K35" s="36"/>
      <c r="L35" s="36">
        <v>2090.9499999999998</v>
      </c>
      <c r="M35" s="36"/>
      <c r="N35" s="36"/>
      <c r="O35" s="36"/>
      <c r="P35" s="36"/>
      <c r="Q35" s="9">
        <v>4566.6400000000003</v>
      </c>
      <c r="R35" s="29">
        <v>4566.6400000000003</v>
      </c>
      <c r="S35" s="91">
        <v>1</v>
      </c>
      <c r="T35" s="29">
        <f t="shared" si="1"/>
        <v>4566.6400000000003</v>
      </c>
    </row>
    <row r="36" spans="1:20" x14ac:dyDescent="0.2">
      <c r="A36" s="18"/>
      <c r="B36" s="20"/>
      <c r="C36" s="7" t="s">
        <v>166</v>
      </c>
      <c r="D36" s="8"/>
      <c r="E36" s="37">
        <v>2475.6900000000005</v>
      </c>
      <c r="F36" s="38"/>
      <c r="G36" s="38"/>
      <c r="H36" s="38"/>
      <c r="I36" s="38"/>
      <c r="J36" s="38"/>
      <c r="K36" s="38"/>
      <c r="L36" s="38">
        <v>2090.9499999999998</v>
      </c>
      <c r="M36" s="38"/>
      <c r="N36" s="38"/>
      <c r="O36" s="38"/>
      <c r="P36" s="38"/>
      <c r="Q36" s="10">
        <v>4566.6400000000003</v>
      </c>
      <c r="R36" s="30">
        <v>4566.6400000000003</v>
      </c>
      <c r="S36" s="92">
        <v>1</v>
      </c>
      <c r="T36" s="30">
        <f t="shared" si="1"/>
        <v>4566.6400000000003</v>
      </c>
    </row>
    <row r="37" spans="1:20" x14ac:dyDescent="0.2">
      <c r="A37" s="18"/>
      <c r="B37" s="22" t="s">
        <v>145</v>
      </c>
      <c r="C37" s="23"/>
      <c r="D37" s="23"/>
      <c r="E37" s="39">
        <v>2475.6900000000005</v>
      </c>
      <c r="F37" s="40"/>
      <c r="G37" s="40"/>
      <c r="H37" s="40"/>
      <c r="I37" s="40"/>
      <c r="J37" s="40"/>
      <c r="K37" s="40"/>
      <c r="L37" s="40">
        <v>2090.9499999999998</v>
      </c>
      <c r="M37" s="40"/>
      <c r="N37" s="40"/>
      <c r="O37" s="40"/>
      <c r="P37" s="40"/>
      <c r="Q37" s="24">
        <v>4566.6400000000003</v>
      </c>
      <c r="R37" s="31">
        <v>4566.6400000000003</v>
      </c>
      <c r="S37" s="93">
        <v>1</v>
      </c>
      <c r="T37" s="31">
        <f t="shared" si="1"/>
        <v>4566.6400000000003</v>
      </c>
    </row>
    <row r="38" spans="1:20" x14ac:dyDescent="0.2">
      <c r="A38" s="18"/>
      <c r="B38" s="19" t="s">
        <v>201</v>
      </c>
      <c r="C38" s="2" t="s">
        <v>37</v>
      </c>
      <c r="D38" s="4" t="s">
        <v>38</v>
      </c>
      <c r="E38" s="35">
        <v>68</v>
      </c>
      <c r="F38" s="36"/>
      <c r="G38" s="36"/>
      <c r="H38" s="36"/>
      <c r="I38" s="36"/>
      <c r="J38" s="36"/>
      <c r="K38" s="36"/>
      <c r="L38" s="36">
        <v>326</v>
      </c>
      <c r="M38" s="36"/>
      <c r="N38" s="36"/>
      <c r="O38" s="36"/>
      <c r="P38" s="36"/>
      <c r="Q38" s="9">
        <v>394</v>
      </c>
      <c r="R38" s="29">
        <v>394</v>
      </c>
      <c r="S38" s="91">
        <v>1</v>
      </c>
      <c r="T38" s="29">
        <f t="shared" si="1"/>
        <v>394</v>
      </c>
    </row>
    <row r="39" spans="1:20" x14ac:dyDescent="0.2">
      <c r="A39" s="18"/>
      <c r="B39" s="20"/>
      <c r="C39" s="7" t="s">
        <v>147</v>
      </c>
      <c r="D39" s="8"/>
      <c r="E39" s="37">
        <v>68</v>
      </c>
      <c r="F39" s="38"/>
      <c r="G39" s="38"/>
      <c r="H39" s="38"/>
      <c r="I39" s="38"/>
      <c r="J39" s="38"/>
      <c r="K39" s="38"/>
      <c r="L39" s="38">
        <v>326</v>
      </c>
      <c r="M39" s="38"/>
      <c r="N39" s="38"/>
      <c r="O39" s="38"/>
      <c r="P39" s="38"/>
      <c r="Q39" s="10">
        <v>394</v>
      </c>
      <c r="R39" s="30">
        <v>394</v>
      </c>
      <c r="S39" s="92">
        <v>1</v>
      </c>
      <c r="T39" s="30">
        <f t="shared" si="1"/>
        <v>394</v>
      </c>
    </row>
    <row r="40" spans="1:20" x14ac:dyDescent="0.2">
      <c r="A40" s="18"/>
      <c r="B40" s="22" t="s">
        <v>203</v>
      </c>
      <c r="C40" s="23"/>
      <c r="D40" s="23"/>
      <c r="E40" s="39">
        <v>68</v>
      </c>
      <c r="F40" s="40"/>
      <c r="G40" s="40"/>
      <c r="H40" s="40"/>
      <c r="I40" s="40"/>
      <c r="J40" s="40"/>
      <c r="K40" s="40"/>
      <c r="L40" s="40">
        <v>326</v>
      </c>
      <c r="M40" s="40"/>
      <c r="N40" s="40"/>
      <c r="O40" s="40"/>
      <c r="P40" s="40"/>
      <c r="Q40" s="24">
        <v>394</v>
      </c>
      <c r="R40" s="31">
        <v>394</v>
      </c>
      <c r="S40" s="93">
        <v>1</v>
      </c>
      <c r="T40" s="31">
        <f t="shared" si="1"/>
        <v>394</v>
      </c>
    </row>
    <row r="41" spans="1:20" x14ac:dyDescent="0.2">
      <c r="A41" s="18"/>
      <c r="B41" s="19" t="s">
        <v>97</v>
      </c>
      <c r="C41" s="2" t="s">
        <v>49</v>
      </c>
      <c r="D41" s="4" t="s">
        <v>90</v>
      </c>
      <c r="E41" s="35"/>
      <c r="F41" s="36"/>
      <c r="G41" s="36"/>
      <c r="H41" s="36"/>
      <c r="I41" s="36"/>
      <c r="J41" s="36"/>
      <c r="K41" s="36"/>
      <c r="L41" s="36">
        <v>22180</v>
      </c>
      <c r="M41" s="36"/>
      <c r="N41" s="36"/>
      <c r="O41" s="36"/>
      <c r="P41" s="36"/>
      <c r="Q41" s="9">
        <v>22180</v>
      </c>
      <c r="R41" s="29">
        <v>22180</v>
      </c>
      <c r="S41" s="91">
        <v>1</v>
      </c>
      <c r="T41" s="29">
        <f t="shared" si="1"/>
        <v>22180</v>
      </c>
    </row>
    <row r="42" spans="1:20" x14ac:dyDescent="0.2">
      <c r="A42" s="18"/>
      <c r="B42" s="20"/>
      <c r="C42" s="3"/>
      <c r="D42" s="6" t="s">
        <v>217</v>
      </c>
      <c r="E42" s="52">
        <v>27963.54</v>
      </c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11">
        <v>27963.54</v>
      </c>
      <c r="R42" s="51">
        <v>27963.54</v>
      </c>
      <c r="S42" s="95">
        <v>1</v>
      </c>
      <c r="T42" s="51">
        <f t="shared" si="1"/>
        <v>27963.54</v>
      </c>
    </row>
    <row r="43" spans="1:20" x14ac:dyDescent="0.2">
      <c r="A43" s="18"/>
      <c r="B43" s="20"/>
      <c r="C43" s="7" t="s">
        <v>159</v>
      </c>
      <c r="D43" s="8"/>
      <c r="E43" s="37">
        <v>27963.54</v>
      </c>
      <c r="F43" s="38"/>
      <c r="G43" s="38"/>
      <c r="H43" s="38"/>
      <c r="I43" s="38"/>
      <c r="J43" s="38"/>
      <c r="K43" s="38"/>
      <c r="L43" s="38">
        <v>22180</v>
      </c>
      <c r="M43" s="38"/>
      <c r="N43" s="38"/>
      <c r="O43" s="38"/>
      <c r="P43" s="38"/>
      <c r="Q43" s="10">
        <v>50143.54</v>
      </c>
      <c r="R43" s="30">
        <v>50143.54</v>
      </c>
      <c r="S43" s="92">
        <v>1</v>
      </c>
      <c r="T43" s="30">
        <f t="shared" si="1"/>
        <v>50143.54</v>
      </c>
    </row>
    <row r="44" spans="1:20" x14ac:dyDescent="0.2">
      <c r="A44" s="18"/>
      <c r="B44" s="22" t="s">
        <v>176</v>
      </c>
      <c r="C44" s="23"/>
      <c r="D44" s="23"/>
      <c r="E44" s="39">
        <v>27963.54</v>
      </c>
      <c r="F44" s="40"/>
      <c r="G44" s="40"/>
      <c r="H44" s="40"/>
      <c r="I44" s="40"/>
      <c r="J44" s="40"/>
      <c r="K44" s="40"/>
      <c r="L44" s="40">
        <v>22180</v>
      </c>
      <c r="M44" s="40"/>
      <c r="N44" s="40"/>
      <c r="O44" s="40"/>
      <c r="P44" s="40"/>
      <c r="Q44" s="24">
        <v>50143.54</v>
      </c>
      <c r="R44" s="31">
        <v>50143.54</v>
      </c>
      <c r="S44" s="93">
        <v>1</v>
      </c>
      <c r="T44" s="31">
        <f t="shared" si="1"/>
        <v>50143.54</v>
      </c>
    </row>
    <row r="45" spans="1:20" x14ac:dyDescent="0.2">
      <c r="A45" s="135" t="s">
        <v>180</v>
      </c>
      <c r="B45" s="136"/>
      <c r="C45" s="136"/>
      <c r="D45" s="136"/>
      <c r="E45" s="138">
        <v>32194.420000000002</v>
      </c>
      <c r="F45" s="139"/>
      <c r="G45" s="139"/>
      <c r="H45" s="139"/>
      <c r="I45" s="139"/>
      <c r="J45" s="139"/>
      <c r="K45" s="139"/>
      <c r="L45" s="139">
        <v>26139.42</v>
      </c>
      <c r="M45" s="139"/>
      <c r="N45" s="139"/>
      <c r="O45" s="139"/>
      <c r="P45" s="139"/>
      <c r="Q45" s="140">
        <v>58333.84</v>
      </c>
      <c r="R45" s="152">
        <v>58333.84</v>
      </c>
      <c r="S45" s="186">
        <v>1</v>
      </c>
      <c r="T45" s="152">
        <f t="shared" si="1"/>
        <v>58333.84</v>
      </c>
    </row>
    <row r="46" spans="1:20" x14ac:dyDescent="0.2">
      <c r="A46" s="4"/>
      <c r="B46" s="4"/>
      <c r="C46" s="4"/>
      <c r="D46" s="4"/>
      <c r="E46" s="35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9"/>
      <c r="R46" s="29"/>
      <c r="S46" s="91"/>
      <c r="T46" s="29"/>
    </row>
    <row r="47" spans="1:20" x14ac:dyDescent="0.2">
      <c r="A47" s="17" t="s">
        <v>54</v>
      </c>
      <c r="B47" s="19" t="s">
        <v>78</v>
      </c>
      <c r="C47" s="2" t="s">
        <v>37</v>
      </c>
      <c r="D47" s="4" t="s">
        <v>38</v>
      </c>
      <c r="E47" s="35">
        <v>1570.32</v>
      </c>
      <c r="F47" s="36">
        <v>1383.42</v>
      </c>
      <c r="G47" s="36"/>
      <c r="H47" s="36"/>
      <c r="I47" s="36"/>
      <c r="J47" s="36"/>
      <c r="K47" s="36"/>
      <c r="L47" s="36"/>
      <c r="M47" s="36"/>
      <c r="N47" s="36"/>
      <c r="O47" s="36"/>
      <c r="P47" s="36">
        <v>2201.5500000000002</v>
      </c>
      <c r="Q47" s="9">
        <v>5155.29</v>
      </c>
      <c r="R47" s="29">
        <v>5155.29</v>
      </c>
      <c r="S47" s="91">
        <v>1</v>
      </c>
      <c r="T47" s="29">
        <f t="shared" ref="T47:T59" si="2">S47*Q47</f>
        <v>5155.29</v>
      </c>
    </row>
    <row r="48" spans="1:20" x14ac:dyDescent="0.2">
      <c r="A48" s="18"/>
      <c r="B48" s="20"/>
      <c r="C48" s="7" t="s">
        <v>147</v>
      </c>
      <c r="D48" s="8"/>
      <c r="E48" s="37">
        <v>1570.32</v>
      </c>
      <c r="F48" s="38">
        <v>1383.42</v>
      </c>
      <c r="G48" s="38"/>
      <c r="H48" s="38"/>
      <c r="I48" s="38"/>
      <c r="J48" s="38"/>
      <c r="K48" s="38"/>
      <c r="L48" s="38"/>
      <c r="M48" s="38"/>
      <c r="N48" s="38"/>
      <c r="O48" s="38"/>
      <c r="P48" s="38">
        <v>2201.5500000000002</v>
      </c>
      <c r="Q48" s="10">
        <v>5155.29</v>
      </c>
      <c r="R48" s="30">
        <v>5155.29</v>
      </c>
      <c r="S48" s="92">
        <v>1</v>
      </c>
      <c r="T48" s="30">
        <f t="shared" si="2"/>
        <v>5155.29</v>
      </c>
    </row>
    <row r="49" spans="1:20" x14ac:dyDescent="0.2">
      <c r="A49" s="18"/>
      <c r="B49" s="22" t="s">
        <v>181</v>
      </c>
      <c r="C49" s="23"/>
      <c r="D49" s="23"/>
      <c r="E49" s="39">
        <v>1570.32</v>
      </c>
      <c r="F49" s="40">
        <v>1383.42</v>
      </c>
      <c r="G49" s="40"/>
      <c r="H49" s="40"/>
      <c r="I49" s="40"/>
      <c r="J49" s="40"/>
      <c r="K49" s="40"/>
      <c r="L49" s="40"/>
      <c r="M49" s="40"/>
      <c r="N49" s="40"/>
      <c r="O49" s="40"/>
      <c r="P49" s="40">
        <v>2201.5500000000002</v>
      </c>
      <c r="Q49" s="24">
        <v>5155.29</v>
      </c>
      <c r="R49" s="31">
        <v>5155.29</v>
      </c>
      <c r="S49" s="93">
        <v>1</v>
      </c>
      <c r="T49" s="31">
        <f t="shared" si="2"/>
        <v>5155.29</v>
      </c>
    </row>
    <row r="50" spans="1:20" x14ac:dyDescent="0.2">
      <c r="A50" s="18"/>
      <c r="B50" s="19" t="s">
        <v>39</v>
      </c>
      <c r="C50" s="2" t="s">
        <v>11</v>
      </c>
      <c r="D50" s="4" t="s">
        <v>12</v>
      </c>
      <c r="E50" s="35">
        <v>430.38</v>
      </c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9">
        <v>430.38</v>
      </c>
      <c r="R50" s="29">
        <v>430.38</v>
      </c>
      <c r="S50" s="91">
        <v>1</v>
      </c>
      <c r="T50" s="29">
        <f t="shared" si="2"/>
        <v>430.38</v>
      </c>
    </row>
    <row r="51" spans="1:20" x14ac:dyDescent="0.2">
      <c r="A51" s="18"/>
      <c r="B51" s="20"/>
      <c r="C51" s="7" t="s">
        <v>18</v>
      </c>
      <c r="D51" s="8"/>
      <c r="E51" s="37">
        <v>430.38</v>
      </c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10">
        <v>430.38</v>
      </c>
      <c r="R51" s="30">
        <v>430.38</v>
      </c>
      <c r="S51" s="92">
        <v>1</v>
      </c>
      <c r="T51" s="30">
        <f t="shared" si="2"/>
        <v>430.38</v>
      </c>
    </row>
    <row r="52" spans="1:20" x14ac:dyDescent="0.2">
      <c r="A52" s="18"/>
      <c r="B52" s="22" t="s">
        <v>150</v>
      </c>
      <c r="C52" s="23"/>
      <c r="D52" s="23"/>
      <c r="E52" s="39">
        <v>430.38</v>
      </c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24">
        <v>430.38</v>
      </c>
      <c r="R52" s="31">
        <v>430.38</v>
      </c>
      <c r="S52" s="93">
        <v>1</v>
      </c>
      <c r="T52" s="31">
        <f t="shared" si="2"/>
        <v>430.38</v>
      </c>
    </row>
    <row r="53" spans="1:20" x14ac:dyDescent="0.2">
      <c r="A53" s="18"/>
      <c r="B53" s="19" t="s">
        <v>55</v>
      </c>
      <c r="C53" s="2" t="s">
        <v>11</v>
      </c>
      <c r="D53" s="4" t="s">
        <v>12</v>
      </c>
      <c r="E53" s="35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>
        <v>153.09</v>
      </c>
      <c r="Q53" s="9">
        <v>153.09</v>
      </c>
      <c r="R53" s="29">
        <v>153.09</v>
      </c>
      <c r="S53" s="91">
        <v>1</v>
      </c>
      <c r="T53" s="29">
        <f t="shared" si="2"/>
        <v>153.09</v>
      </c>
    </row>
    <row r="54" spans="1:20" x14ac:dyDescent="0.2">
      <c r="A54" s="18"/>
      <c r="B54" s="20"/>
      <c r="C54" s="7" t="s">
        <v>18</v>
      </c>
      <c r="D54" s="8"/>
      <c r="E54" s="37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>
        <v>153.09</v>
      </c>
      <c r="Q54" s="10">
        <v>153.09</v>
      </c>
      <c r="R54" s="30">
        <v>153.09</v>
      </c>
      <c r="S54" s="92">
        <v>1</v>
      </c>
      <c r="T54" s="30">
        <f t="shared" si="2"/>
        <v>153.09</v>
      </c>
    </row>
    <row r="55" spans="1:20" x14ac:dyDescent="0.2">
      <c r="A55" s="18"/>
      <c r="B55" s="22" t="s">
        <v>185</v>
      </c>
      <c r="C55" s="23"/>
      <c r="D55" s="23"/>
      <c r="E55" s="39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>
        <v>153.09</v>
      </c>
      <c r="Q55" s="24">
        <v>153.09</v>
      </c>
      <c r="R55" s="31">
        <v>153.09</v>
      </c>
      <c r="S55" s="93">
        <v>1</v>
      </c>
      <c r="T55" s="31">
        <f t="shared" si="2"/>
        <v>153.09</v>
      </c>
    </row>
    <row r="56" spans="1:20" x14ac:dyDescent="0.2">
      <c r="A56" s="18"/>
      <c r="B56" s="19" t="s">
        <v>43</v>
      </c>
      <c r="C56" s="2" t="s">
        <v>11</v>
      </c>
      <c r="D56" s="4" t="s">
        <v>12</v>
      </c>
      <c r="E56" s="35"/>
      <c r="F56" s="36"/>
      <c r="G56" s="36"/>
      <c r="H56" s="36">
        <v>187.23</v>
      </c>
      <c r="I56" s="36"/>
      <c r="J56" s="36"/>
      <c r="K56" s="36"/>
      <c r="L56" s="36"/>
      <c r="M56" s="36"/>
      <c r="N56" s="36"/>
      <c r="O56" s="36"/>
      <c r="P56" s="36">
        <v>926.56999999999994</v>
      </c>
      <c r="Q56" s="9">
        <v>1113.8</v>
      </c>
      <c r="R56" s="29">
        <v>1113.8</v>
      </c>
      <c r="S56" s="91">
        <v>1</v>
      </c>
      <c r="T56" s="29">
        <f t="shared" si="2"/>
        <v>1113.8</v>
      </c>
    </row>
    <row r="57" spans="1:20" x14ac:dyDescent="0.2">
      <c r="A57" s="18"/>
      <c r="B57" s="20"/>
      <c r="C57" s="7" t="s">
        <v>18</v>
      </c>
      <c r="D57" s="8"/>
      <c r="E57" s="37"/>
      <c r="F57" s="38"/>
      <c r="G57" s="38"/>
      <c r="H57" s="38">
        <v>187.23</v>
      </c>
      <c r="I57" s="38"/>
      <c r="J57" s="38"/>
      <c r="K57" s="38"/>
      <c r="L57" s="38"/>
      <c r="M57" s="38"/>
      <c r="N57" s="38"/>
      <c r="O57" s="38"/>
      <c r="P57" s="38">
        <v>926.56999999999994</v>
      </c>
      <c r="Q57" s="10">
        <v>1113.8</v>
      </c>
      <c r="R57" s="30">
        <v>1113.8</v>
      </c>
      <c r="S57" s="92">
        <v>1</v>
      </c>
      <c r="T57" s="30">
        <f t="shared" si="2"/>
        <v>1113.8</v>
      </c>
    </row>
    <row r="58" spans="1:20" x14ac:dyDescent="0.2">
      <c r="A58" s="18"/>
      <c r="B58" s="22" t="s">
        <v>156</v>
      </c>
      <c r="C58" s="23"/>
      <c r="D58" s="23"/>
      <c r="E58" s="39"/>
      <c r="F58" s="40"/>
      <c r="G58" s="40"/>
      <c r="H58" s="40">
        <v>187.23</v>
      </c>
      <c r="I58" s="40"/>
      <c r="J58" s="40"/>
      <c r="K58" s="40"/>
      <c r="L58" s="40"/>
      <c r="M58" s="40"/>
      <c r="N58" s="40"/>
      <c r="O58" s="40"/>
      <c r="P58" s="40">
        <v>926.56999999999994</v>
      </c>
      <c r="Q58" s="24">
        <v>1113.8</v>
      </c>
      <c r="R58" s="31">
        <v>1113.8</v>
      </c>
      <c r="S58" s="93">
        <v>1</v>
      </c>
      <c r="T58" s="31">
        <f t="shared" si="2"/>
        <v>1113.8</v>
      </c>
    </row>
    <row r="59" spans="1:20" x14ac:dyDescent="0.2">
      <c r="A59" s="135" t="s">
        <v>191</v>
      </c>
      <c r="B59" s="136"/>
      <c r="C59" s="136"/>
      <c r="D59" s="136"/>
      <c r="E59" s="138">
        <v>2000.6999999999998</v>
      </c>
      <c r="F59" s="139">
        <v>1383.42</v>
      </c>
      <c r="G59" s="139"/>
      <c r="H59" s="139">
        <v>187.23</v>
      </c>
      <c r="I59" s="139"/>
      <c r="J59" s="139"/>
      <c r="K59" s="139"/>
      <c r="L59" s="139"/>
      <c r="M59" s="139"/>
      <c r="N59" s="139"/>
      <c r="O59" s="139"/>
      <c r="P59" s="139">
        <v>3281.21</v>
      </c>
      <c r="Q59" s="140">
        <v>6852.56</v>
      </c>
      <c r="R59" s="152">
        <v>6852.56</v>
      </c>
      <c r="S59" s="186">
        <v>1</v>
      </c>
      <c r="T59" s="152">
        <f t="shared" si="2"/>
        <v>6852.56</v>
      </c>
    </row>
    <row r="60" spans="1:20" x14ac:dyDescent="0.2">
      <c r="A60" s="4"/>
      <c r="B60" s="4"/>
      <c r="C60" s="4"/>
      <c r="D60" s="4"/>
      <c r="E60" s="35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9"/>
      <c r="R60" s="29"/>
      <c r="S60" s="91"/>
      <c r="T60" s="29"/>
    </row>
    <row r="61" spans="1:20" x14ac:dyDescent="0.2">
      <c r="A61" s="17" t="s">
        <v>15</v>
      </c>
      <c r="B61" s="19" t="s">
        <v>56</v>
      </c>
      <c r="C61" s="2" t="s">
        <v>57</v>
      </c>
      <c r="D61" s="4" t="s">
        <v>58</v>
      </c>
      <c r="E61" s="35">
        <v>198.24</v>
      </c>
      <c r="F61" s="36">
        <v>9.1300000000000008</v>
      </c>
      <c r="G61" s="36">
        <v>28.55</v>
      </c>
      <c r="H61" s="36">
        <v>386.53</v>
      </c>
      <c r="I61" s="36"/>
      <c r="J61" s="36"/>
      <c r="K61" s="36"/>
      <c r="L61" s="36">
        <v>149.94999999999999</v>
      </c>
      <c r="M61" s="36"/>
      <c r="N61" s="36">
        <v>3.91</v>
      </c>
      <c r="O61" s="36"/>
      <c r="P61" s="36">
        <v>14.53</v>
      </c>
      <c r="Q61" s="9">
        <v>790.84</v>
      </c>
      <c r="R61" s="29">
        <v>790.84</v>
      </c>
      <c r="S61" s="91">
        <v>1</v>
      </c>
      <c r="T61" s="29">
        <f t="shared" ref="T61:T69" si="3">S61*Q61</f>
        <v>790.84</v>
      </c>
    </row>
    <row r="62" spans="1:20" x14ac:dyDescent="0.2">
      <c r="A62" s="18"/>
      <c r="B62" s="20"/>
      <c r="C62" s="7" t="s">
        <v>192</v>
      </c>
      <c r="D62" s="8"/>
      <c r="E62" s="37">
        <v>198.24</v>
      </c>
      <c r="F62" s="38">
        <v>9.1300000000000008</v>
      </c>
      <c r="G62" s="38">
        <v>28.55</v>
      </c>
      <c r="H62" s="38">
        <v>386.53</v>
      </c>
      <c r="I62" s="38"/>
      <c r="J62" s="38"/>
      <c r="K62" s="38"/>
      <c r="L62" s="38">
        <v>149.94999999999999</v>
      </c>
      <c r="M62" s="38"/>
      <c r="N62" s="38">
        <v>3.91</v>
      </c>
      <c r="O62" s="38"/>
      <c r="P62" s="38">
        <v>14.53</v>
      </c>
      <c r="Q62" s="10">
        <v>790.84</v>
      </c>
      <c r="R62" s="30">
        <v>790.84</v>
      </c>
      <c r="S62" s="92">
        <v>1</v>
      </c>
      <c r="T62" s="30">
        <f t="shared" si="3"/>
        <v>790.84</v>
      </c>
    </row>
    <row r="63" spans="1:20" x14ac:dyDescent="0.2">
      <c r="A63" s="18"/>
      <c r="B63" s="20"/>
      <c r="C63" s="2" t="s">
        <v>11</v>
      </c>
      <c r="D63" s="4" t="s">
        <v>12</v>
      </c>
      <c r="E63" s="35">
        <v>1656.42</v>
      </c>
      <c r="F63" s="36"/>
      <c r="G63" s="36"/>
      <c r="H63" s="36"/>
      <c r="I63" s="36"/>
      <c r="J63" s="36"/>
      <c r="K63" s="36"/>
      <c r="L63" s="36">
        <v>1368.51</v>
      </c>
      <c r="M63" s="36"/>
      <c r="N63" s="36"/>
      <c r="O63" s="36"/>
      <c r="P63" s="36"/>
      <c r="Q63" s="9">
        <v>3024.9300000000003</v>
      </c>
      <c r="R63" s="29">
        <v>3024.9300000000003</v>
      </c>
      <c r="S63" s="91">
        <v>1</v>
      </c>
      <c r="T63" s="29">
        <f t="shared" si="3"/>
        <v>3024.9300000000003</v>
      </c>
    </row>
    <row r="64" spans="1:20" x14ac:dyDescent="0.2">
      <c r="A64" s="18"/>
      <c r="B64" s="20"/>
      <c r="C64" s="7" t="s">
        <v>18</v>
      </c>
      <c r="D64" s="8"/>
      <c r="E64" s="37">
        <v>1656.42</v>
      </c>
      <c r="F64" s="38"/>
      <c r="G64" s="38"/>
      <c r="H64" s="38"/>
      <c r="I64" s="38"/>
      <c r="J64" s="38"/>
      <c r="K64" s="38"/>
      <c r="L64" s="38">
        <v>1368.51</v>
      </c>
      <c r="M64" s="38"/>
      <c r="N64" s="38"/>
      <c r="O64" s="38"/>
      <c r="P64" s="38"/>
      <c r="Q64" s="10">
        <v>3024.9300000000003</v>
      </c>
      <c r="R64" s="30">
        <v>3024.9300000000003</v>
      </c>
      <c r="S64" s="92">
        <v>1</v>
      </c>
      <c r="T64" s="30">
        <f t="shared" si="3"/>
        <v>3024.9300000000003</v>
      </c>
    </row>
    <row r="65" spans="1:20" x14ac:dyDescent="0.2">
      <c r="A65" s="18"/>
      <c r="B65" s="22" t="s">
        <v>193</v>
      </c>
      <c r="C65" s="23"/>
      <c r="D65" s="23"/>
      <c r="E65" s="39">
        <v>1854.66</v>
      </c>
      <c r="F65" s="40">
        <v>9.1300000000000008</v>
      </c>
      <c r="G65" s="40">
        <v>28.55</v>
      </c>
      <c r="H65" s="40">
        <v>386.53</v>
      </c>
      <c r="I65" s="40"/>
      <c r="J65" s="40"/>
      <c r="K65" s="40"/>
      <c r="L65" s="40">
        <v>1518.46</v>
      </c>
      <c r="M65" s="40"/>
      <c r="N65" s="40">
        <v>3.91</v>
      </c>
      <c r="O65" s="40"/>
      <c r="P65" s="40">
        <v>14.53</v>
      </c>
      <c r="Q65" s="24">
        <v>3815.7700000000004</v>
      </c>
      <c r="R65" s="31">
        <v>3815.7700000000004</v>
      </c>
      <c r="S65" s="93">
        <v>1</v>
      </c>
      <c r="T65" s="31">
        <f t="shared" si="3"/>
        <v>3815.7700000000004</v>
      </c>
    </row>
    <row r="66" spans="1:20" x14ac:dyDescent="0.2">
      <c r="A66" s="18"/>
      <c r="B66" s="19" t="s">
        <v>14</v>
      </c>
      <c r="C66" s="2" t="s">
        <v>11</v>
      </c>
      <c r="D66" s="4" t="s">
        <v>12</v>
      </c>
      <c r="E66" s="35">
        <v>7689.6</v>
      </c>
      <c r="F66" s="36">
        <v>41.160000000000011</v>
      </c>
      <c r="G66" s="36">
        <v>934.62</v>
      </c>
      <c r="H66" s="36">
        <v>9696.2599999999984</v>
      </c>
      <c r="I66" s="36">
        <v>170.96</v>
      </c>
      <c r="J66" s="36">
        <v>147.54</v>
      </c>
      <c r="K66" s="36">
        <v>889.98</v>
      </c>
      <c r="L66" s="36">
        <v>5019.54</v>
      </c>
      <c r="M66" s="36">
        <v>89.86</v>
      </c>
      <c r="N66" s="36">
        <v>208.04000000000002</v>
      </c>
      <c r="O66" s="36"/>
      <c r="P66" s="36">
        <v>1483.3599999999997</v>
      </c>
      <c r="Q66" s="9">
        <v>26370.920000000002</v>
      </c>
      <c r="R66" s="29">
        <v>26370.920000000002</v>
      </c>
      <c r="S66" s="91">
        <v>1</v>
      </c>
      <c r="T66" s="29">
        <f t="shared" si="3"/>
        <v>26370.920000000002</v>
      </c>
    </row>
    <row r="67" spans="1:20" x14ac:dyDescent="0.2">
      <c r="A67" s="18"/>
      <c r="B67" s="20"/>
      <c r="C67" s="7" t="s">
        <v>18</v>
      </c>
      <c r="D67" s="8"/>
      <c r="E67" s="37">
        <v>7689.6</v>
      </c>
      <c r="F67" s="38">
        <v>41.160000000000011</v>
      </c>
      <c r="G67" s="38">
        <v>934.62</v>
      </c>
      <c r="H67" s="38">
        <v>9696.2599999999984</v>
      </c>
      <c r="I67" s="38">
        <v>170.96</v>
      </c>
      <c r="J67" s="38">
        <v>147.54</v>
      </c>
      <c r="K67" s="38">
        <v>889.98</v>
      </c>
      <c r="L67" s="38">
        <v>5019.54</v>
      </c>
      <c r="M67" s="38">
        <v>89.86</v>
      </c>
      <c r="N67" s="38">
        <v>208.04000000000002</v>
      </c>
      <c r="O67" s="38"/>
      <c r="P67" s="38">
        <v>1483.3599999999997</v>
      </c>
      <c r="Q67" s="10">
        <v>26370.920000000002</v>
      </c>
      <c r="R67" s="30">
        <v>26370.920000000002</v>
      </c>
      <c r="S67" s="92">
        <v>1</v>
      </c>
      <c r="T67" s="30">
        <f t="shared" si="3"/>
        <v>26370.920000000002</v>
      </c>
    </row>
    <row r="68" spans="1:20" x14ac:dyDescent="0.2">
      <c r="A68" s="18"/>
      <c r="B68" s="22" t="s">
        <v>20</v>
      </c>
      <c r="C68" s="23"/>
      <c r="D68" s="23"/>
      <c r="E68" s="39">
        <v>7689.6</v>
      </c>
      <c r="F68" s="40">
        <v>41.160000000000011</v>
      </c>
      <c r="G68" s="40">
        <v>934.62</v>
      </c>
      <c r="H68" s="40">
        <v>9696.2599999999984</v>
      </c>
      <c r="I68" s="40">
        <v>170.96</v>
      </c>
      <c r="J68" s="40">
        <v>147.54</v>
      </c>
      <c r="K68" s="40">
        <v>889.98</v>
      </c>
      <c r="L68" s="40">
        <v>5019.54</v>
      </c>
      <c r="M68" s="40">
        <v>89.86</v>
      </c>
      <c r="N68" s="40">
        <v>208.04000000000002</v>
      </c>
      <c r="O68" s="40"/>
      <c r="P68" s="40">
        <v>1483.3599999999997</v>
      </c>
      <c r="Q68" s="24">
        <v>26370.920000000002</v>
      </c>
      <c r="R68" s="31">
        <v>26370.920000000002</v>
      </c>
      <c r="S68" s="93">
        <v>1</v>
      </c>
      <c r="T68" s="31">
        <f t="shared" si="3"/>
        <v>26370.920000000002</v>
      </c>
    </row>
    <row r="69" spans="1:20" x14ac:dyDescent="0.2">
      <c r="A69" s="135" t="s">
        <v>22</v>
      </c>
      <c r="B69" s="136"/>
      <c r="C69" s="136"/>
      <c r="D69" s="136"/>
      <c r="E69" s="138">
        <v>9544.26</v>
      </c>
      <c r="F69" s="139">
        <v>50.290000000000013</v>
      </c>
      <c r="G69" s="139">
        <v>963.17</v>
      </c>
      <c r="H69" s="139">
        <v>10082.789999999999</v>
      </c>
      <c r="I69" s="139">
        <v>170.96</v>
      </c>
      <c r="J69" s="139">
        <v>147.54</v>
      </c>
      <c r="K69" s="139">
        <v>889.98</v>
      </c>
      <c r="L69" s="139">
        <v>6538</v>
      </c>
      <c r="M69" s="139">
        <v>89.86</v>
      </c>
      <c r="N69" s="139">
        <v>211.95000000000002</v>
      </c>
      <c r="O69" s="139"/>
      <c r="P69" s="139">
        <v>1497.8899999999996</v>
      </c>
      <c r="Q69" s="140">
        <v>30186.690000000002</v>
      </c>
      <c r="R69" s="152">
        <v>30186.690000000002</v>
      </c>
      <c r="S69" s="186">
        <v>1</v>
      </c>
      <c r="T69" s="152">
        <f t="shared" si="3"/>
        <v>30186.690000000002</v>
      </c>
    </row>
    <row r="70" spans="1:20" x14ac:dyDescent="0.2">
      <c r="A70" s="4"/>
      <c r="B70" s="4"/>
      <c r="C70" s="4"/>
      <c r="D70" s="4"/>
      <c r="E70" s="35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9"/>
      <c r="R70" s="29"/>
      <c r="S70" s="91"/>
      <c r="T70" s="29"/>
    </row>
    <row r="71" spans="1:20" ht="25.5" x14ac:dyDescent="0.2">
      <c r="A71" s="158" t="s">
        <v>66</v>
      </c>
      <c r="B71" s="19" t="s">
        <v>67</v>
      </c>
      <c r="C71" s="2" t="s">
        <v>68</v>
      </c>
      <c r="D71" s="4" t="s">
        <v>92</v>
      </c>
      <c r="E71" s="35"/>
      <c r="F71" s="36"/>
      <c r="G71" s="36"/>
      <c r="H71" s="36">
        <v>595.08000000000004</v>
      </c>
      <c r="I71" s="36"/>
      <c r="J71" s="36"/>
      <c r="K71" s="36"/>
      <c r="L71" s="36"/>
      <c r="M71" s="36"/>
      <c r="N71" s="36"/>
      <c r="O71" s="36"/>
      <c r="P71" s="36">
        <v>1048.8599999999999</v>
      </c>
      <c r="Q71" s="9">
        <v>1643.94</v>
      </c>
      <c r="R71" s="29">
        <v>1643.94</v>
      </c>
      <c r="S71" s="91">
        <v>1</v>
      </c>
      <c r="T71" s="29">
        <f t="shared" ref="T71:T76" si="4">S71*Q71</f>
        <v>1643.94</v>
      </c>
    </row>
    <row r="72" spans="1:20" x14ac:dyDescent="0.2">
      <c r="A72" s="18"/>
      <c r="B72" s="20"/>
      <c r="C72" s="3"/>
      <c r="D72" s="6" t="s">
        <v>69</v>
      </c>
      <c r="E72" s="52">
        <v>393.89</v>
      </c>
      <c r="F72" s="53">
        <v>559.07000000000005</v>
      </c>
      <c r="G72" s="53">
        <v>578.34</v>
      </c>
      <c r="H72" s="53">
        <v>816.03</v>
      </c>
      <c r="I72" s="53">
        <v>1038.01</v>
      </c>
      <c r="J72" s="53">
        <v>1049.3399999999999</v>
      </c>
      <c r="K72" s="53">
        <v>1072.92</v>
      </c>
      <c r="L72" s="53">
        <v>1205.3399999999999</v>
      </c>
      <c r="M72" s="53">
        <v>1210.43</v>
      </c>
      <c r="N72" s="53">
        <v>1107.3699999999999</v>
      </c>
      <c r="O72" s="59">
        <v>1117.1600000000001</v>
      </c>
      <c r="P72" s="59">
        <v>-431.6</v>
      </c>
      <c r="Q72" s="11">
        <v>9716.3000000000011</v>
      </c>
      <c r="R72" s="51">
        <v>9716.3000000000011</v>
      </c>
      <c r="S72" s="95">
        <v>0.92944227741012531</v>
      </c>
      <c r="T72" s="51">
        <f t="shared" si="4"/>
        <v>9030.7400000000016</v>
      </c>
    </row>
    <row r="73" spans="1:20" x14ac:dyDescent="0.2">
      <c r="A73" s="18"/>
      <c r="B73" s="20"/>
      <c r="C73" s="3"/>
      <c r="D73" s="6" t="s">
        <v>70</v>
      </c>
      <c r="E73" s="52">
        <v>2632.09</v>
      </c>
      <c r="F73" s="53">
        <v>24.28</v>
      </c>
      <c r="G73" s="53">
        <v>329.55</v>
      </c>
      <c r="H73" s="53">
        <v>3651.69</v>
      </c>
      <c r="I73" s="53">
        <v>15.63</v>
      </c>
      <c r="J73" s="53">
        <v>20.21</v>
      </c>
      <c r="K73" s="53">
        <v>143.60000000000002</v>
      </c>
      <c r="L73" s="53">
        <v>1364.23</v>
      </c>
      <c r="M73" s="53">
        <v>14.9699999999998</v>
      </c>
      <c r="N73" s="53">
        <v>40.9</v>
      </c>
      <c r="O73" s="53"/>
      <c r="P73" s="53">
        <v>129.75</v>
      </c>
      <c r="Q73" s="11">
        <v>8366.9</v>
      </c>
      <c r="R73" s="51">
        <v>8366.9</v>
      </c>
      <c r="S73" s="95">
        <v>1</v>
      </c>
      <c r="T73" s="51">
        <f t="shared" si="4"/>
        <v>8366.9</v>
      </c>
    </row>
    <row r="74" spans="1:20" x14ac:dyDescent="0.2">
      <c r="A74" s="18"/>
      <c r="B74" s="20"/>
      <c r="C74" s="3"/>
      <c r="D74" s="6" t="s">
        <v>71</v>
      </c>
      <c r="E74" s="52">
        <v>56.370000000000005</v>
      </c>
      <c r="F74" s="53">
        <v>-0.49</v>
      </c>
      <c r="G74" s="53">
        <v>2.25</v>
      </c>
      <c r="H74" s="53">
        <v>15.24</v>
      </c>
      <c r="I74" s="53">
        <v>0.82</v>
      </c>
      <c r="J74" s="53">
        <v>0.64999999999999991</v>
      </c>
      <c r="K74" s="53">
        <v>1.5899999999999999</v>
      </c>
      <c r="L74" s="53">
        <v>178.75</v>
      </c>
      <c r="M74" s="53">
        <v>3.4799999999999898</v>
      </c>
      <c r="N74" s="53">
        <v>0.62</v>
      </c>
      <c r="O74" s="53"/>
      <c r="P74" s="53">
        <v>1.83</v>
      </c>
      <c r="Q74" s="11">
        <v>261.10999999999996</v>
      </c>
      <c r="R74" s="51">
        <v>261.10999999999996</v>
      </c>
      <c r="S74" s="95">
        <v>1</v>
      </c>
      <c r="T74" s="51">
        <f t="shared" si="4"/>
        <v>261.10999999999996</v>
      </c>
    </row>
    <row r="75" spans="1:20" x14ac:dyDescent="0.2">
      <c r="A75" s="18"/>
      <c r="B75" s="20"/>
      <c r="C75" s="3"/>
      <c r="D75" s="6" t="s">
        <v>89</v>
      </c>
      <c r="E75" s="52"/>
      <c r="F75" s="53"/>
      <c r="G75" s="53">
        <v>45.64</v>
      </c>
      <c r="H75" s="53">
        <v>143.74</v>
      </c>
      <c r="I75" s="53">
        <v>0.90999999999999992</v>
      </c>
      <c r="J75" s="53">
        <v>1.1800000000000002</v>
      </c>
      <c r="K75" s="53">
        <v>5.3</v>
      </c>
      <c r="L75" s="53">
        <v>84.01</v>
      </c>
      <c r="M75" s="53">
        <v>0.43999999999999773</v>
      </c>
      <c r="N75" s="53">
        <v>2.29</v>
      </c>
      <c r="O75" s="53"/>
      <c r="P75" s="53">
        <v>7.6</v>
      </c>
      <c r="Q75" s="11">
        <v>291.11000000000007</v>
      </c>
      <c r="R75" s="51">
        <v>291.11000000000007</v>
      </c>
      <c r="S75" s="95">
        <v>1</v>
      </c>
      <c r="T75" s="51">
        <f t="shared" si="4"/>
        <v>291.11000000000007</v>
      </c>
    </row>
    <row r="76" spans="1:20" x14ac:dyDescent="0.2">
      <c r="A76" s="18"/>
      <c r="B76" s="20"/>
      <c r="C76" s="3"/>
      <c r="D76" s="6" t="s">
        <v>72</v>
      </c>
      <c r="E76" s="52">
        <v>1693.33</v>
      </c>
      <c r="F76" s="53">
        <v>-583.46</v>
      </c>
      <c r="G76" s="53">
        <v>622.48</v>
      </c>
      <c r="H76" s="53">
        <v>2035.73</v>
      </c>
      <c r="I76" s="53">
        <v>322.90000000000003</v>
      </c>
      <c r="J76" s="53">
        <v>372.54</v>
      </c>
      <c r="K76" s="53">
        <v>2347.21</v>
      </c>
      <c r="L76" s="53">
        <v>969.74</v>
      </c>
      <c r="M76" s="53">
        <v>190.11999999999989</v>
      </c>
      <c r="N76" s="53">
        <v>245.11</v>
      </c>
      <c r="O76" s="53"/>
      <c r="P76" s="53">
        <v>1172.42</v>
      </c>
      <c r="Q76" s="11">
        <v>9388.1200000000008</v>
      </c>
      <c r="R76" s="51">
        <v>9388.1200000000008</v>
      </c>
      <c r="S76" s="95">
        <v>1</v>
      </c>
      <c r="T76" s="51">
        <f t="shared" si="4"/>
        <v>9388.1200000000008</v>
      </c>
    </row>
    <row r="77" spans="1:20" x14ac:dyDescent="0.2">
      <c r="A77" s="18"/>
      <c r="B77" s="20"/>
      <c r="C77" s="7" t="s">
        <v>194</v>
      </c>
      <c r="D77" s="8"/>
      <c r="E77" s="37">
        <v>4775.68</v>
      </c>
      <c r="F77" s="38">
        <v>-0.60000000000002274</v>
      </c>
      <c r="G77" s="38">
        <v>1578.2600000000002</v>
      </c>
      <c r="H77" s="38">
        <v>7257.51</v>
      </c>
      <c r="I77" s="38">
        <v>1378.2700000000002</v>
      </c>
      <c r="J77" s="38">
        <v>1443.92</v>
      </c>
      <c r="K77" s="38">
        <v>3570.62</v>
      </c>
      <c r="L77" s="38">
        <v>3802.0699999999997</v>
      </c>
      <c r="M77" s="38">
        <v>1419.4399999999998</v>
      </c>
      <c r="N77" s="38">
        <v>1396.29</v>
      </c>
      <c r="O77" s="38">
        <v>1117.1600000000001</v>
      </c>
      <c r="P77" s="38">
        <v>1928.8600000000001</v>
      </c>
      <c r="Q77" s="10">
        <v>29667.480000000003</v>
      </c>
      <c r="R77" s="30">
        <v>29667.480000000003</v>
      </c>
      <c r="S77" s="92">
        <f>+T77/R77</f>
        <v>0.97689186948133111</v>
      </c>
      <c r="T77" s="30">
        <f>SUBTOTAL(9,T$71:T76)</f>
        <v>28981.920000000006</v>
      </c>
    </row>
    <row r="78" spans="1:20" x14ac:dyDescent="0.2">
      <c r="A78" s="18"/>
      <c r="B78" s="22" t="s">
        <v>195</v>
      </c>
      <c r="C78" s="23"/>
      <c r="D78" s="23"/>
      <c r="E78" s="39">
        <v>4775.68</v>
      </c>
      <c r="F78" s="40">
        <v>-0.60000000000002274</v>
      </c>
      <c r="G78" s="40">
        <v>1578.2600000000002</v>
      </c>
      <c r="H78" s="40">
        <v>7257.51</v>
      </c>
      <c r="I78" s="40">
        <v>1378.2700000000002</v>
      </c>
      <c r="J78" s="40">
        <v>1443.92</v>
      </c>
      <c r="K78" s="40">
        <v>3570.62</v>
      </c>
      <c r="L78" s="40">
        <v>3802.0699999999997</v>
      </c>
      <c r="M78" s="40">
        <v>1419.4399999999998</v>
      </c>
      <c r="N78" s="40">
        <v>1396.29</v>
      </c>
      <c r="O78" s="40">
        <v>1117.1600000000001</v>
      </c>
      <c r="P78" s="40">
        <v>1928.8600000000001</v>
      </c>
      <c r="Q78" s="24">
        <v>29667.480000000003</v>
      </c>
      <c r="R78" s="31">
        <v>29667.480000000003</v>
      </c>
      <c r="S78" s="93">
        <f t="shared" ref="S78:S79" si="5">+T78/R78</f>
        <v>0.97689186948133111</v>
      </c>
      <c r="T78" s="31">
        <f>SUBTOTAL(9,T$71:T77)</f>
        <v>28981.920000000006</v>
      </c>
    </row>
    <row r="79" spans="1:20" x14ac:dyDescent="0.2">
      <c r="A79" s="135" t="s">
        <v>196</v>
      </c>
      <c r="B79" s="136"/>
      <c r="C79" s="136"/>
      <c r="D79" s="136"/>
      <c r="E79" s="138">
        <v>4775.68</v>
      </c>
      <c r="F79" s="139">
        <v>-0.60000000000002274</v>
      </c>
      <c r="G79" s="139">
        <v>1578.2600000000002</v>
      </c>
      <c r="H79" s="139">
        <v>7257.51</v>
      </c>
      <c r="I79" s="139">
        <v>1378.2700000000002</v>
      </c>
      <c r="J79" s="139">
        <v>1443.92</v>
      </c>
      <c r="K79" s="139">
        <v>3570.62</v>
      </c>
      <c r="L79" s="139">
        <v>3802.0699999999997</v>
      </c>
      <c r="M79" s="139">
        <v>1419.4399999999998</v>
      </c>
      <c r="N79" s="139">
        <v>1396.29</v>
      </c>
      <c r="O79" s="139">
        <v>1117.1600000000001</v>
      </c>
      <c r="P79" s="139">
        <v>1928.8600000000001</v>
      </c>
      <c r="Q79" s="140">
        <v>29667.480000000003</v>
      </c>
      <c r="R79" s="152">
        <v>29667.480000000003</v>
      </c>
      <c r="S79" s="186">
        <f t="shared" si="5"/>
        <v>0.97689186948133111</v>
      </c>
      <c r="T79" s="152">
        <f>SUBTOTAL(9,T$71:T78)</f>
        <v>28981.920000000006</v>
      </c>
    </row>
    <row r="80" spans="1:20" ht="13.5" thickBot="1" x14ac:dyDescent="0.25">
      <c r="A80" s="4"/>
      <c r="B80" s="4"/>
      <c r="C80" s="4"/>
      <c r="D80" s="4"/>
      <c r="E80" s="35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9"/>
      <c r="R80" s="29"/>
      <c r="S80" s="91"/>
      <c r="T80" s="29"/>
    </row>
    <row r="81" spans="1:20" ht="13.5" thickBot="1" x14ac:dyDescent="0.25">
      <c r="A81" s="142" t="s">
        <v>17</v>
      </c>
      <c r="B81" s="143"/>
      <c r="C81" s="143"/>
      <c r="D81" s="143"/>
      <c r="E81" s="144">
        <v>51172.029999999992</v>
      </c>
      <c r="F81" s="145">
        <v>939.82999999999993</v>
      </c>
      <c r="G81" s="145">
        <v>7611.1200000000008</v>
      </c>
      <c r="H81" s="145">
        <v>77514.830000000016</v>
      </c>
      <c r="I81" s="145">
        <v>1922.17</v>
      </c>
      <c r="J81" s="145">
        <v>1914.0600000000002</v>
      </c>
      <c r="K81" s="145">
        <v>6316.1900000000005</v>
      </c>
      <c r="L81" s="145">
        <v>38155.599999999999</v>
      </c>
      <c r="M81" s="145">
        <v>1734.3899999999999</v>
      </c>
      <c r="N81" s="145">
        <v>2503.5500000000002</v>
      </c>
      <c r="O81" s="145">
        <v>1117.17</v>
      </c>
      <c r="P81" s="145">
        <v>8559.59</v>
      </c>
      <c r="Q81" s="146">
        <v>199460.52999999994</v>
      </c>
      <c r="R81" s="153">
        <v>199460.52999999994</v>
      </c>
      <c r="S81" s="189">
        <f>+T81/R81</f>
        <v>0.99656292901658317</v>
      </c>
      <c r="T81" s="153">
        <f>+T79+T69+T59+T45+T30</f>
        <v>198774.97</v>
      </c>
    </row>
    <row r="85" spans="1:20" ht="13.5" thickBot="1" x14ac:dyDescent="0.25"/>
    <row r="86" spans="1:20" x14ac:dyDescent="0.2">
      <c r="Q86" s="47" t="s">
        <v>26</v>
      </c>
      <c r="R86" s="48">
        <v>0</v>
      </c>
    </row>
    <row r="87" spans="1:20" x14ac:dyDescent="0.2">
      <c r="Q87" s="45" t="s">
        <v>27</v>
      </c>
      <c r="R87" s="46">
        <v>0</v>
      </c>
    </row>
    <row r="88" spans="1:20" x14ac:dyDescent="0.2">
      <c r="Q88" s="45" t="s">
        <v>28</v>
      </c>
      <c r="R88" s="46">
        <v>52200.849999999991</v>
      </c>
    </row>
    <row r="89" spans="1:20" ht="13.5" thickBot="1" x14ac:dyDescent="0.25">
      <c r="Q89" s="45" t="s">
        <v>29</v>
      </c>
      <c r="R89" s="46">
        <v>147259.68000000008</v>
      </c>
    </row>
    <row r="90" spans="1:20" ht="13.5" thickBot="1" x14ac:dyDescent="0.25">
      <c r="Q90" s="49" t="s">
        <v>30</v>
      </c>
      <c r="R90" s="50">
        <v>199460.53</v>
      </c>
    </row>
  </sheetData>
  <pageMargins left="0.5" right="0.5" top="0.75" bottom="0.5" header="0.3" footer="0.3"/>
  <pageSetup scale="46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0"/>
  <sheetViews>
    <sheetView zoomScale="80" zoomScaleNormal="80" workbookViewId="0"/>
  </sheetViews>
  <sheetFormatPr defaultRowHeight="12.75" x14ac:dyDescent="0.2"/>
  <cols>
    <col min="1" max="1" width="17.140625" customWidth="1"/>
    <col min="2" max="2" width="40.7109375" customWidth="1"/>
    <col min="3" max="3" width="25.7109375" customWidth="1"/>
    <col min="4" max="4" width="40.7109375" customWidth="1"/>
    <col min="5" max="5" width="7.42578125" bestFit="1" customWidth="1"/>
    <col min="6" max="6" width="8.5703125" bestFit="1" customWidth="1"/>
    <col min="7" max="7" width="7.42578125" bestFit="1" customWidth="1"/>
    <col min="8" max="8" width="8.5703125" bestFit="1" customWidth="1"/>
    <col min="9" max="9" width="7.42578125" bestFit="1" customWidth="1"/>
    <col min="10" max="10" width="8.5703125" bestFit="1" customWidth="1"/>
    <col min="11" max="14" width="7.42578125" bestFit="1" customWidth="1"/>
    <col min="15" max="16" width="6.5703125" bestFit="1" customWidth="1"/>
    <col min="17" max="17" width="14.5703125" bestFit="1" customWidth="1"/>
    <col min="18" max="18" width="12.42578125" bestFit="1" customWidth="1"/>
    <col min="19" max="19" width="8.140625" style="96" bestFit="1" customWidth="1"/>
    <col min="20" max="20" width="16.42578125" bestFit="1" customWidth="1"/>
  </cols>
  <sheetData>
    <row r="1" spans="1:20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97"/>
      <c r="T1" s="1"/>
    </row>
    <row r="2" spans="1:20" x14ac:dyDescent="0.2">
      <c r="A2" t="s">
        <v>236</v>
      </c>
      <c r="B2" t="s">
        <v>235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90"/>
      <c r="T5" s="134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85" t="s">
        <v>586</v>
      </c>
      <c r="T6" s="151" t="s">
        <v>588</v>
      </c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90"/>
      <c r="T7" s="28"/>
    </row>
    <row r="8" spans="1:20" ht="25.5" x14ac:dyDescent="0.2">
      <c r="A8" s="158" t="s">
        <v>9</v>
      </c>
      <c r="B8" s="19" t="s">
        <v>34</v>
      </c>
      <c r="C8" s="2" t="s">
        <v>35</v>
      </c>
      <c r="D8" s="4" t="s">
        <v>34</v>
      </c>
      <c r="E8" s="35">
        <v>-0.52</v>
      </c>
      <c r="F8" s="36">
        <v>7.0000000000000007E-2</v>
      </c>
      <c r="G8" s="36">
        <v>4.6100000000000003</v>
      </c>
      <c r="H8" s="36"/>
      <c r="I8" s="36">
        <v>0.01</v>
      </c>
      <c r="J8" s="36">
        <v>-0.56000000000000005</v>
      </c>
      <c r="K8" s="36">
        <v>-0.41</v>
      </c>
      <c r="L8" s="36">
        <v>0.01</v>
      </c>
      <c r="M8" s="36">
        <v>0.1</v>
      </c>
      <c r="N8" s="36"/>
      <c r="O8" s="36"/>
      <c r="P8" s="36"/>
      <c r="Q8" s="9">
        <v>3.3099999999999996</v>
      </c>
      <c r="R8" s="29">
        <v>3.3099999999999996</v>
      </c>
      <c r="S8" s="91">
        <v>1</v>
      </c>
      <c r="T8" s="29">
        <f>S8*Q8</f>
        <v>3.3099999999999996</v>
      </c>
    </row>
    <row r="9" spans="1:20" x14ac:dyDescent="0.2">
      <c r="A9" s="18"/>
      <c r="B9" s="20"/>
      <c r="C9" s="7" t="s">
        <v>145</v>
      </c>
      <c r="D9" s="8"/>
      <c r="E9" s="37">
        <v>-0.52</v>
      </c>
      <c r="F9" s="38">
        <v>7.0000000000000007E-2</v>
      </c>
      <c r="G9" s="38">
        <v>4.6100000000000003</v>
      </c>
      <c r="H9" s="38"/>
      <c r="I9" s="38">
        <v>0.01</v>
      </c>
      <c r="J9" s="38">
        <v>-0.56000000000000005</v>
      </c>
      <c r="K9" s="38">
        <v>-0.41</v>
      </c>
      <c r="L9" s="38">
        <v>0.01</v>
      </c>
      <c r="M9" s="38">
        <v>0.1</v>
      </c>
      <c r="N9" s="38"/>
      <c r="O9" s="38"/>
      <c r="P9" s="38"/>
      <c r="Q9" s="10">
        <v>3.3099999999999996</v>
      </c>
      <c r="R9" s="30">
        <v>3.3099999999999996</v>
      </c>
      <c r="S9" s="92">
        <v>1</v>
      </c>
      <c r="T9" s="30">
        <f t="shared" ref="T9:T26" si="0">S9*Q9</f>
        <v>3.3099999999999996</v>
      </c>
    </row>
    <row r="10" spans="1:20" x14ac:dyDescent="0.2">
      <c r="A10" s="18"/>
      <c r="B10" s="22" t="s">
        <v>146</v>
      </c>
      <c r="C10" s="23"/>
      <c r="D10" s="23"/>
      <c r="E10" s="39">
        <v>-0.52</v>
      </c>
      <c r="F10" s="40">
        <v>7.0000000000000007E-2</v>
      </c>
      <c r="G10" s="40">
        <v>4.6100000000000003</v>
      </c>
      <c r="H10" s="40"/>
      <c r="I10" s="40">
        <v>0.01</v>
      </c>
      <c r="J10" s="40">
        <v>-0.56000000000000005</v>
      </c>
      <c r="K10" s="40">
        <v>-0.41</v>
      </c>
      <c r="L10" s="40">
        <v>0.01</v>
      </c>
      <c r="M10" s="40">
        <v>0.1</v>
      </c>
      <c r="N10" s="40"/>
      <c r="O10" s="40"/>
      <c r="P10" s="40"/>
      <c r="Q10" s="24">
        <v>3.3099999999999996</v>
      </c>
      <c r="R10" s="31">
        <v>3.3099999999999996</v>
      </c>
      <c r="S10" s="93">
        <v>1</v>
      </c>
      <c r="T10" s="31">
        <f t="shared" si="0"/>
        <v>3.3099999999999996</v>
      </c>
    </row>
    <row r="11" spans="1:20" x14ac:dyDescent="0.2">
      <c r="A11" s="18"/>
      <c r="B11" s="19" t="s">
        <v>39</v>
      </c>
      <c r="C11" s="2" t="s">
        <v>11</v>
      </c>
      <c r="D11" s="4" t="s">
        <v>12</v>
      </c>
      <c r="E11" s="35">
        <v>1819.31</v>
      </c>
      <c r="F11" s="36"/>
      <c r="G11" s="36">
        <v>620.04000000000008</v>
      </c>
      <c r="H11" s="36">
        <v>5966.98</v>
      </c>
      <c r="I11" s="36">
        <v>345.3</v>
      </c>
      <c r="J11" s="36"/>
      <c r="K11" s="36"/>
      <c r="L11" s="36"/>
      <c r="M11" s="36"/>
      <c r="N11" s="36"/>
      <c r="O11" s="36"/>
      <c r="P11" s="36">
        <v>69.960000000000008</v>
      </c>
      <c r="Q11" s="9">
        <v>8821.5899999999983</v>
      </c>
      <c r="R11" s="29">
        <v>8821.5899999999983</v>
      </c>
      <c r="S11" s="91">
        <v>1</v>
      </c>
      <c r="T11" s="29">
        <f t="shared" si="0"/>
        <v>8821.5899999999983</v>
      </c>
    </row>
    <row r="12" spans="1:20" x14ac:dyDescent="0.2">
      <c r="A12" s="18"/>
      <c r="B12" s="20"/>
      <c r="C12" s="7" t="s">
        <v>18</v>
      </c>
      <c r="D12" s="8"/>
      <c r="E12" s="37">
        <v>1819.31</v>
      </c>
      <c r="F12" s="38"/>
      <c r="G12" s="38">
        <v>620.04000000000008</v>
      </c>
      <c r="H12" s="38">
        <v>5966.98</v>
      </c>
      <c r="I12" s="38">
        <v>345.3</v>
      </c>
      <c r="J12" s="38"/>
      <c r="K12" s="38"/>
      <c r="L12" s="38"/>
      <c r="M12" s="38"/>
      <c r="N12" s="38"/>
      <c r="O12" s="38"/>
      <c r="P12" s="38">
        <v>69.960000000000008</v>
      </c>
      <c r="Q12" s="10">
        <v>8821.5899999999983</v>
      </c>
      <c r="R12" s="30">
        <v>8821.5899999999983</v>
      </c>
      <c r="S12" s="92">
        <v>1</v>
      </c>
      <c r="T12" s="30">
        <f t="shared" si="0"/>
        <v>8821.5899999999983</v>
      </c>
    </row>
    <row r="13" spans="1:20" x14ac:dyDescent="0.2">
      <c r="A13" s="18"/>
      <c r="B13" s="22" t="s">
        <v>150</v>
      </c>
      <c r="C13" s="23"/>
      <c r="D13" s="23"/>
      <c r="E13" s="39">
        <v>1819.31</v>
      </c>
      <c r="F13" s="40"/>
      <c r="G13" s="40">
        <v>620.04000000000008</v>
      </c>
      <c r="H13" s="40">
        <v>5966.98</v>
      </c>
      <c r="I13" s="40">
        <v>345.3</v>
      </c>
      <c r="J13" s="40"/>
      <c r="K13" s="40"/>
      <c r="L13" s="40"/>
      <c r="M13" s="40"/>
      <c r="N13" s="40"/>
      <c r="O13" s="40"/>
      <c r="P13" s="40">
        <v>69.960000000000008</v>
      </c>
      <c r="Q13" s="24">
        <v>8821.5899999999983</v>
      </c>
      <c r="R13" s="31">
        <v>8821.5899999999983</v>
      </c>
      <c r="S13" s="93">
        <v>1</v>
      </c>
      <c r="T13" s="31">
        <f t="shared" si="0"/>
        <v>8821.5899999999983</v>
      </c>
    </row>
    <row r="14" spans="1:20" x14ac:dyDescent="0.2">
      <c r="A14" s="18"/>
      <c r="B14" s="19" t="s">
        <v>41</v>
      </c>
      <c r="C14" s="2" t="s">
        <v>37</v>
      </c>
      <c r="D14" s="4" t="s">
        <v>38</v>
      </c>
      <c r="E14" s="35"/>
      <c r="F14" s="36">
        <v>14226</v>
      </c>
      <c r="G14" s="36"/>
      <c r="H14" s="36">
        <v>6231</v>
      </c>
      <c r="I14" s="36"/>
      <c r="J14" s="36">
        <v>13088</v>
      </c>
      <c r="K14" s="36"/>
      <c r="L14" s="36"/>
      <c r="M14" s="36">
        <v>1184</v>
      </c>
      <c r="N14" s="36"/>
      <c r="O14" s="36"/>
      <c r="P14" s="36"/>
      <c r="Q14" s="9">
        <v>34729</v>
      </c>
      <c r="R14" s="29">
        <v>34729</v>
      </c>
      <c r="S14" s="91">
        <v>1</v>
      </c>
      <c r="T14" s="29">
        <f t="shared" si="0"/>
        <v>34729</v>
      </c>
    </row>
    <row r="15" spans="1:20" x14ac:dyDescent="0.2">
      <c r="A15" s="18"/>
      <c r="B15" s="20"/>
      <c r="C15" s="7" t="s">
        <v>147</v>
      </c>
      <c r="D15" s="8"/>
      <c r="E15" s="37"/>
      <c r="F15" s="38">
        <v>14226</v>
      </c>
      <c r="G15" s="38"/>
      <c r="H15" s="38">
        <v>6231</v>
      </c>
      <c r="I15" s="38"/>
      <c r="J15" s="38">
        <v>13088</v>
      </c>
      <c r="K15" s="38"/>
      <c r="L15" s="38"/>
      <c r="M15" s="38">
        <v>1184</v>
      </c>
      <c r="N15" s="38"/>
      <c r="O15" s="38"/>
      <c r="P15" s="38"/>
      <c r="Q15" s="10">
        <v>34729</v>
      </c>
      <c r="R15" s="30">
        <v>34729</v>
      </c>
      <c r="S15" s="92">
        <v>1</v>
      </c>
      <c r="T15" s="30">
        <f t="shared" si="0"/>
        <v>34729</v>
      </c>
    </row>
    <row r="16" spans="1:20" x14ac:dyDescent="0.2">
      <c r="A16" s="18"/>
      <c r="B16" s="22" t="s">
        <v>151</v>
      </c>
      <c r="C16" s="23"/>
      <c r="D16" s="23"/>
      <c r="E16" s="39"/>
      <c r="F16" s="40">
        <v>14226</v>
      </c>
      <c r="G16" s="40"/>
      <c r="H16" s="40">
        <v>6231</v>
      </c>
      <c r="I16" s="40"/>
      <c r="J16" s="40">
        <v>13088</v>
      </c>
      <c r="K16" s="40"/>
      <c r="L16" s="40"/>
      <c r="M16" s="40">
        <v>1184</v>
      </c>
      <c r="N16" s="40"/>
      <c r="O16" s="40"/>
      <c r="P16" s="40"/>
      <c r="Q16" s="24">
        <v>34729</v>
      </c>
      <c r="R16" s="31">
        <v>34729</v>
      </c>
      <c r="S16" s="93">
        <v>1</v>
      </c>
      <c r="T16" s="31">
        <f t="shared" si="0"/>
        <v>34729</v>
      </c>
    </row>
    <row r="17" spans="1:20" x14ac:dyDescent="0.2">
      <c r="A17" s="18"/>
      <c r="B17" s="19" t="s">
        <v>14</v>
      </c>
      <c r="C17" s="2" t="s">
        <v>11</v>
      </c>
      <c r="D17" s="4" t="s">
        <v>12</v>
      </c>
      <c r="E17" s="35">
        <v>109.66999999999999</v>
      </c>
      <c r="F17" s="36">
        <v>-176.22</v>
      </c>
      <c r="G17" s="36">
        <v>23.3</v>
      </c>
      <c r="H17" s="36">
        <v>105.28999999999999</v>
      </c>
      <c r="I17" s="36">
        <v>-128.59</v>
      </c>
      <c r="J17" s="36">
        <v>25.200000000000003</v>
      </c>
      <c r="K17" s="36">
        <v>-25.200000000000003</v>
      </c>
      <c r="L17" s="36">
        <v>13.47</v>
      </c>
      <c r="M17" s="36">
        <v>-13.47</v>
      </c>
      <c r="N17" s="36">
        <v>103.42</v>
      </c>
      <c r="O17" s="36">
        <v>-103.42</v>
      </c>
      <c r="P17" s="36"/>
      <c r="Q17" s="9">
        <v>-66.550000000000026</v>
      </c>
      <c r="R17" s="29">
        <v>-66.550000000000026</v>
      </c>
      <c r="S17" s="91">
        <v>1</v>
      </c>
      <c r="T17" s="29">
        <f t="shared" si="0"/>
        <v>-66.550000000000026</v>
      </c>
    </row>
    <row r="18" spans="1:20" x14ac:dyDescent="0.2">
      <c r="A18" s="18"/>
      <c r="B18" s="20"/>
      <c r="C18" s="7" t="s">
        <v>18</v>
      </c>
      <c r="D18" s="8"/>
      <c r="E18" s="37">
        <v>109.66999999999999</v>
      </c>
      <c r="F18" s="38">
        <v>-176.22</v>
      </c>
      <c r="G18" s="38">
        <v>23.3</v>
      </c>
      <c r="H18" s="38">
        <v>105.28999999999999</v>
      </c>
      <c r="I18" s="38">
        <v>-128.59</v>
      </c>
      <c r="J18" s="38">
        <v>25.200000000000003</v>
      </c>
      <c r="K18" s="38">
        <v>-25.200000000000003</v>
      </c>
      <c r="L18" s="38">
        <v>13.47</v>
      </c>
      <c r="M18" s="38">
        <v>-13.47</v>
      </c>
      <c r="N18" s="38">
        <v>103.42</v>
      </c>
      <c r="O18" s="38">
        <v>-103.42</v>
      </c>
      <c r="P18" s="38"/>
      <c r="Q18" s="10">
        <v>-66.550000000000026</v>
      </c>
      <c r="R18" s="30">
        <v>-66.550000000000026</v>
      </c>
      <c r="S18" s="92">
        <v>1</v>
      </c>
      <c r="T18" s="30">
        <f t="shared" si="0"/>
        <v>-66.550000000000026</v>
      </c>
    </row>
    <row r="19" spans="1:20" x14ac:dyDescent="0.2">
      <c r="A19" s="18"/>
      <c r="B19" s="22" t="s">
        <v>20</v>
      </c>
      <c r="C19" s="23"/>
      <c r="D19" s="23"/>
      <c r="E19" s="39">
        <v>109.66999999999999</v>
      </c>
      <c r="F19" s="40">
        <v>-176.22</v>
      </c>
      <c r="G19" s="40">
        <v>23.3</v>
      </c>
      <c r="H19" s="40">
        <v>105.28999999999999</v>
      </c>
      <c r="I19" s="40">
        <v>-128.59</v>
      </c>
      <c r="J19" s="40">
        <v>25.200000000000003</v>
      </c>
      <c r="K19" s="40">
        <v>-25.200000000000003</v>
      </c>
      <c r="L19" s="40">
        <v>13.47</v>
      </c>
      <c r="M19" s="40">
        <v>-13.47</v>
      </c>
      <c r="N19" s="40">
        <v>103.42</v>
      </c>
      <c r="O19" s="40">
        <v>-103.42</v>
      </c>
      <c r="P19" s="40"/>
      <c r="Q19" s="24">
        <v>-66.550000000000026</v>
      </c>
      <c r="R19" s="31">
        <v>-66.550000000000026</v>
      </c>
      <c r="S19" s="93">
        <v>1</v>
      </c>
      <c r="T19" s="31">
        <f t="shared" si="0"/>
        <v>-66.550000000000026</v>
      </c>
    </row>
    <row r="20" spans="1:20" x14ac:dyDescent="0.2">
      <c r="A20" s="18"/>
      <c r="B20" s="19" t="s">
        <v>77</v>
      </c>
      <c r="C20" s="2" t="s">
        <v>11</v>
      </c>
      <c r="D20" s="4" t="s">
        <v>12</v>
      </c>
      <c r="E20" s="35"/>
      <c r="F20" s="36"/>
      <c r="G20" s="36"/>
      <c r="H20" s="36"/>
      <c r="I20" s="36"/>
      <c r="J20" s="36"/>
      <c r="K20" s="36"/>
      <c r="L20" s="36">
        <v>252.34</v>
      </c>
      <c r="M20" s="36"/>
      <c r="N20" s="36"/>
      <c r="O20" s="36"/>
      <c r="P20" s="36"/>
      <c r="Q20" s="9">
        <v>252.34</v>
      </c>
      <c r="R20" s="29">
        <v>252.34</v>
      </c>
      <c r="S20" s="91">
        <v>1</v>
      </c>
      <c r="T20" s="29">
        <f t="shared" si="0"/>
        <v>252.34</v>
      </c>
    </row>
    <row r="21" spans="1:20" x14ac:dyDescent="0.2">
      <c r="A21" s="18"/>
      <c r="B21" s="20"/>
      <c r="C21" s="7" t="s">
        <v>18</v>
      </c>
      <c r="D21" s="8"/>
      <c r="E21" s="37"/>
      <c r="F21" s="38"/>
      <c r="G21" s="38"/>
      <c r="H21" s="38"/>
      <c r="I21" s="38"/>
      <c r="J21" s="38"/>
      <c r="K21" s="38"/>
      <c r="L21" s="38">
        <v>252.34</v>
      </c>
      <c r="M21" s="38"/>
      <c r="N21" s="38"/>
      <c r="O21" s="38"/>
      <c r="P21" s="38"/>
      <c r="Q21" s="10">
        <v>252.34</v>
      </c>
      <c r="R21" s="30">
        <v>252.34</v>
      </c>
      <c r="S21" s="92">
        <v>1</v>
      </c>
      <c r="T21" s="30">
        <f t="shared" si="0"/>
        <v>252.34</v>
      </c>
    </row>
    <row r="22" spans="1:20" x14ac:dyDescent="0.2">
      <c r="A22" s="18"/>
      <c r="B22" s="22" t="s">
        <v>153</v>
      </c>
      <c r="C22" s="23"/>
      <c r="D22" s="23"/>
      <c r="E22" s="39"/>
      <c r="F22" s="40"/>
      <c r="G22" s="40"/>
      <c r="H22" s="40"/>
      <c r="I22" s="40"/>
      <c r="J22" s="40"/>
      <c r="K22" s="40"/>
      <c r="L22" s="40">
        <v>252.34</v>
      </c>
      <c r="M22" s="40"/>
      <c r="N22" s="40"/>
      <c r="O22" s="40"/>
      <c r="P22" s="40"/>
      <c r="Q22" s="24">
        <v>252.34</v>
      </c>
      <c r="R22" s="31">
        <v>252.34</v>
      </c>
      <c r="S22" s="93">
        <v>1</v>
      </c>
      <c r="T22" s="31">
        <f t="shared" si="0"/>
        <v>252.34</v>
      </c>
    </row>
    <row r="23" spans="1:20" x14ac:dyDescent="0.2">
      <c r="A23" s="18"/>
      <c r="B23" s="19" t="s">
        <v>43</v>
      </c>
      <c r="C23" s="2" t="s">
        <v>11</v>
      </c>
      <c r="D23" s="4" t="s">
        <v>12</v>
      </c>
      <c r="E23" s="35"/>
      <c r="F23" s="36"/>
      <c r="G23" s="36"/>
      <c r="H23" s="36"/>
      <c r="I23" s="36"/>
      <c r="J23" s="36">
        <v>176.42000000000002</v>
      </c>
      <c r="K23" s="36"/>
      <c r="L23" s="36"/>
      <c r="M23" s="36"/>
      <c r="N23" s="36">
        <v>735.95999999999992</v>
      </c>
      <c r="O23" s="36"/>
      <c r="P23" s="36"/>
      <c r="Q23" s="9">
        <v>912.37999999999988</v>
      </c>
      <c r="R23" s="29">
        <v>912.37999999999988</v>
      </c>
      <c r="S23" s="91">
        <v>1</v>
      </c>
      <c r="T23" s="29">
        <f t="shared" si="0"/>
        <v>912.37999999999988</v>
      </c>
    </row>
    <row r="24" spans="1:20" x14ac:dyDescent="0.2">
      <c r="A24" s="18"/>
      <c r="B24" s="20"/>
      <c r="C24" s="7" t="s">
        <v>18</v>
      </c>
      <c r="D24" s="8"/>
      <c r="E24" s="37"/>
      <c r="F24" s="38"/>
      <c r="G24" s="38"/>
      <c r="H24" s="38"/>
      <c r="I24" s="38"/>
      <c r="J24" s="38">
        <v>176.42000000000002</v>
      </c>
      <c r="K24" s="38"/>
      <c r="L24" s="38"/>
      <c r="M24" s="38"/>
      <c r="N24" s="38">
        <v>735.95999999999992</v>
      </c>
      <c r="O24" s="38"/>
      <c r="P24" s="38"/>
      <c r="Q24" s="10">
        <v>912.37999999999988</v>
      </c>
      <c r="R24" s="30">
        <v>912.37999999999988</v>
      </c>
      <c r="S24" s="92">
        <v>1</v>
      </c>
      <c r="T24" s="30">
        <f t="shared" si="0"/>
        <v>912.37999999999988</v>
      </c>
    </row>
    <row r="25" spans="1:20" x14ac:dyDescent="0.2">
      <c r="A25" s="18"/>
      <c r="B25" s="22" t="s">
        <v>156</v>
      </c>
      <c r="C25" s="23"/>
      <c r="D25" s="23"/>
      <c r="E25" s="39"/>
      <c r="F25" s="40"/>
      <c r="G25" s="40"/>
      <c r="H25" s="40"/>
      <c r="I25" s="40"/>
      <c r="J25" s="40">
        <v>176.42000000000002</v>
      </c>
      <c r="K25" s="40"/>
      <c r="L25" s="40"/>
      <c r="M25" s="40"/>
      <c r="N25" s="40">
        <v>735.95999999999992</v>
      </c>
      <c r="O25" s="40"/>
      <c r="P25" s="40"/>
      <c r="Q25" s="24">
        <v>912.37999999999988</v>
      </c>
      <c r="R25" s="31">
        <v>912.37999999999988</v>
      </c>
      <c r="S25" s="93">
        <v>1</v>
      </c>
      <c r="T25" s="31">
        <f t="shared" si="0"/>
        <v>912.37999999999988</v>
      </c>
    </row>
    <row r="26" spans="1:20" x14ac:dyDescent="0.2">
      <c r="A26" s="135" t="s">
        <v>21</v>
      </c>
      <c r="B26" s="136"/>
      <c r="C26" s="136"/>
      <c r="D26" s="136"/>
      <c r="E26" s="138">
        <v>1928.46</v>
      </c>
      <c r="F26" s="139">
        <v>14049.85</v>
      </c>
      <c r="G26" s="139">
        <v>647.95000000000005</v>
      </c>
      <c r="H26" s="139">
        <v>12303.27</v>
      </c>
      <c r="I26" s="139">
        <v>216.72</v>
      </c>
      <c r="J26" s="139">
        <v>13289.060000000001</v>
      </c>
      <c r="K26" s="139">
        <v>-25.610000000000003</v>
      </c>
      <c r="L26" s="139">
        <v>265.82</v>
      </c>
      <c r="M26" s="139">
        <v>1170.6299999999999</v>
      </c>
      <c r="N26" s="139">
        <v>839.37999999999988</v>
      </c>
      <c r="O26" s="139">
        <v>-103.42</v>
      </c>
      <c r="P26" s="139">
        <v>69.960000000000008</v>
      </c>
      <c r="Q26" s="140">
        <v>44652.069999999985</v>
      </c>
      <c r="R26" s="152">
        <v>44652.069999999985</v>
      </c>
      <c r="S26" s="186">
        <v>1</v>
      </c>
      <c r="T26" s="152">
        <f t="shared" si="0"/>
        <v>44652.069999999985</v>
      </c>
    </row>
    <row r="27" spans="1:20" x14ac:dyDescent="0.2">
      <c r="A27" s="4"/>
      <c r="B27" s="4"/>
      <c r="C27" s="4"/>
      <c r="D27" s="4"/>
      <c r="E27" s="35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9"/>
      <c r="R27" s="29"/>
      <c r="S27" s="91"/>
      <c r="T27" s="29"/>
    </row>
    <row r="28" spans="1:20" x14ac:dyDescent="0.2">
      <c r="A28" s="17" t="s">
        <v>54</v>
      </c>
      <c r="B28" s="19" t="s">
        <v>43</v>
      </c>
      <c r="C28" s="2" t="s">
        <v>11</v>
      </c>
      <c r="D28" s="4" t="s">
        <v>12</v>
      </c>
      <c r="E28" s="35"/>
      <c r="F28" s="36"/>
      <c r="G28" s="36"/>
      <c r="H28" s="36"/>
      <c r="I28" s="36"/>
      <c r="J28" s="36">
        <v>245.46</v>
      </c>
      <c r="K28" s="36"/>
      <c r="L28" s="36"/>
      <c r="M28" s="36"/>
      <c r="N28" s="36"/>
      <c r="O28" s="36"/>
      <c r="P28" s="36"/>
      <c r="Q28" s="9">
        <v>245.46</v>
      </c>
      <c r="R28" s="29">
        <v>245.46</v>
      </c>
      <c r="S28" s="91">
        <v>1</v>
      </c>
      <c r="T28" s="29">
        <f t="shared" ref="T28:T31" si="1">S28*Q28</f>
        <v>245.46</v>
      </c>
    </row>
    <row r="29" spans="1:20" x14ac:dyDescent="0.2">
      <c r="A29" s="18"/>
      <c r="B29" s="20"/>
      <c r="C29" s="7" t="s">
        <v>18</v>
      </c>
      <c r="D29" s="8"/>
      <c r="E29" s="37"/>
      <c r="F29" s="38"/>
      <c r="G29" s="38"/>
      <c r="H29" s="38"/>
      <c r="I29" s="38"/>
      <c r="J29" s="38">
        <v>245.46</v>
      </c>
      <c r="K29" s="38"/>
      <c r="L29" s="38"/>
      <c r="M29" s="38"/>
      <c r="N29" s="38"/>
      <c r="O29" s="38"/>
      <c r="P29" s="38"/>
      <c r="Q29" s="10">
        <v>245.46</v>
      </c>
      <c r="R29" s="30">
        <v>245.46</v>
      </c>
      <c r="S29" s="92">
        <v>1</v>
      </c>
      <c r="T29" s="30">
        <f t="shared" si="1"/>
        <v>245.46</v>
      </c>
    </row>
    <row r="30" spans="1:20" x14ac:dyDescent="0.2">
      <c r="A30" s="18"/>
      <c r="B30" s="22" t="s">
        <v>156</v>
      </c>
      <c r="C30" s="23"/>
      <c r="D30" s="23"/>
      <c r="E30" s="39"/>
      <c r="F30" s="40"/>
      <c r="G30" s="40"/>
      <c r="H30" s="40"/>
      <c r="I30" s="40"/>
      <c r="J30" s="40">
        <v>245.46</v>
      </c>
      <c r="K30" s="40"/>
      <c r="L30" s="40"/>
      <c r="M30" s="40"/>
      <c r="N30" s="40"/>
      <c r="O30" s="40"/>
      <c r="P30" s="40"/>
      <c r="Q30" s="24">
        <v>245.46</v>
      </c>
      <c r="R30" s="31">
        <v>245.46</v>
      </c>
      <c r="S30" s="93">
        <v>1</v>
      </c>
      <c r="T30" s="31">
        <f t="shared" si="1"/>
        <v>245.46</v>
      </c>
    </row>
    <row r="31" spans="1:20" x14ac:dyDescent="0.2">
      <c r="A31" s="135" t="s">
        <v>191</v>
      </c>
      <c r="B31" s="136"/>
      <c r="C31" s="136"/>
      <c r="D31" s="136"/>
      <c r="E31" s="138"/>
      <c r="F31" s="139"/>
      <c r="G31" s="139"/>
      <c r="H31" s="139"/>
      <c r="I31" s="139"/>
      <c r="J31" s="139">
        <v>245.46</v>
      </c>
      <c r="K31" s="139"/>
      <c r="L31" s="139"/>
      <c r="M31" s="139"/>
      <c r="N31" s="139"/>
      <c r="O31" s="139"/>
      <c r="P31" s="139"/>
      <c r="Q31" s="140">
        <v>245.46</v>
      </c>
      <c r="R31" s="152">
        <v>245.46</v>
      </c>
      <c r="S31" s="186">
        <v>1</v>
      </c>
      <c r="T31" s="152">
        <f t="shared" si="1"/>
        <v>245.46</v>
      </c>
    </row>
    <row r="32" spans="1:20" x14ac:dyDescent="0.2">
      <c r="A32" s="4"/>
      <c r="B32" s="4"/>
      <c r="C32" s="4"/>
      <c r="D32" s="4"/>
      <c r="E32" s="35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9"/>
      <c r="R32" s="29"/>
      <c r="S32" s="91"/>
      <c r="T32" s="29"/>
    </row>
    <row r="33" spans="1:21" x14ac:dyDescent="0.2">
      <c r="A33" s="17" t="s">
        <v>15</v>
      </c>
      <c r="B33" s="19" t="s">
        <v>56</v>
      </c>
      <c r="C33" s="2" t="s">
        <v>57</v>
      </c>
      <c r="D33" s="4" t="s">
        <v>58</v>
      </c>
      <c r="E33" s="35">
        <v>654.05999999999995</v>
      </c>
      <c r="F33" s="36">
        <v>93.89</v>
      </c>
      <c r="G33" s="36">
        <v>1334.3700000000001</v>
      </c>
      <c r="H33" s="36">
        <v>41.12</v>
      </c>
      <c r="I33" s="36">
        <v>1359.4399999999998</v>
      </c>
      <c r="J33" s="36">
        <v>1270.3699999999999</v>
      </c>
      <c r="K33" s="36">
        <v>794.71</v>
      </c>
      <c r="L33" s="36">
        <v>657.51</v>
      </c>
      <c r="M33" s="36">
        <v>7.81</v>
      </c>
      <c r="N33" s="36"/>
      <c r="O33" s="36"/>
      <c r="P33" s="36"/>
      <c r="Q33" s="9">
        <v>6213.2800000000007</v>
      </c>
      <c r="R33" s="29">
        <v>6213.2800000000007</v>
      </c>
      <c r="S33" s="91">
        <v>1</v>
      </c>
      <c r="T33" s="29">
        <f t="shared" ref="T33:T39" si="2">S33*Q33</f>
        <v>6213.2800000000007</v>
      </c>
    </row>
    <row r="34" spans="1:21" x14ac:dyDescent="0.2">
      <c r="A34" s="18"/>
      <c r="B34" s="20"/>
      <c r="C34" s="7" t="s">
        <v>192</v>
      </c>
      <c r="D34" s="8"/>
      <c r="E34" s="37">
        <v>654.05999999999995</v>
      </c>
      <c r="F34" s="38">
        <v>93.89</v>
      </c>
      <c r="G34" s="38">
        <v>1334.3700000000001</v>
      </c>
      <c r="H34" s="38">
        <v>41.12</v>
      </c>
      <c r="I34" s="38">
        <v>1359.4399999999998</v>
      </c>
      <c r="J34" s="38">
        <v>1270.3699999999999</v>
      </c>
      <c r="K34" s="38">
        <v>794.71</v>
      </c>
      <c r="L34" s="38">
        <v>657.51</v>
      </c>
      <c r="M34" s="38">
        <v>7.81</v>
      </c>
      <c r="N34" s="38"/>
      <c r="O34" s="38"/>
      <c r="P34" s="38"/>
      <c r="Q34" s="10">
        <v>6213.2800000000007</v>
      </c>
      <c r="R34" s="30">
        <v>6213.2800000000007</v>
      </c>
      <c r="S34" s="92">
        <v>1</v>
      </c>
      <c r="T34" s="30">
        <f t="shared" si="2"/>
        <v>6213.2800000000007</v>
      </c>
    </row>
    <row r="35" spans="1:21" x14ac:dyDescent="0.2">
      <c r="A35" s="18"/>
      <c r="B35" s="22" t="s">
        <v>193</v>
      </c>
      <c r="C35" s="23"/>
      <c r="D35" s="23"/>
      <c r="E35" s="39">
        <v>654.05999999999995</v>
      </c>
      <c r="F35" s="40">
        <v>93.89</v>
      </c>
      <c r="G35" s="40">
        <v>1334.3700000000001</v>
      </c>
      <c r="H35" s="40">
        <v>41.12</v>
      </c>
      <c r="I35" s="40">
        <v>1359.4399999999998</v>
      </c>
      <c r="J35" s="40">
        <v>1270.3699999999999</v>
      </c>
      <c r="K35" s="40">
        <v>794.71</v>
      </c>
      <c r="L35" s="40">
        <v>657.51</v>
      </c>
      <c r="M35" s="40">
        <v>7.81</v>
      </c>
      <c r="N35" s="40"/>
      <c r="O35" s="40"/>
      <c r="P35" s="40"/>
      <c r="Q35" s="24">
        <v>6213.2800000000007</v>
      </c>
      <c r="R35" s="31">
        <v>6213.2800000000007</v>
      </c>
      <c r="S35" s="93">
        <v>1</v>
      </c>
      <c r="T35" s="31">
        <f t="shared" si="2"/>
        <v>6213.2800000000007</v>
      </c>
    </row>
    <row r="36" spans="1:21" x14ac:dyDescent="0.2">
      <c r="A36" s="18"/>
      <c r="B36" s="19" t="s">
        <v>14</v>
      </c>
      <c r="C36" s="2" t="s">
        <v>11</v>
      </c>
      <c r="D36" s="4" t="s">
        <v>12</v>
      </c>
      <c r="E36" s="35">
        <v>983.58000000000015</v>
      </c>
      <c r="F36" s="36">
        <v>2845.29</v>
      </c>
      <c r="G36" s="36">
        <v>285.98</v>
      </c>
      <c r="H36" s="36">
        <v>3799.01</v>
      </c>
      <c r="I36" s="36">
        <v>99.34</v>
      </c>
      <c r="J36" s="36">
        <v>2282.98</v>
      </c>
      <c r="K36" s="36">
        <v>-12.079999999999998</v>
      </c>
      <c r="L36" s="36">
        <v>133.19</v>
      </c>
      <c r="M36" s="36">
        <v>134.82999999999998</v>
      </c>
      <c r="N36" s="36">
        <v>371.90000000000009</v>
      </c>
      <c r="O36" s="36">
        <v>-40.989999999999995</v>
      </c>
      <c r="P36" s="36">
        <v>32.14</v>
      </c>
      <c r="Q36" s="9">
        <v>10915.17</v>
      </c>
      <c r="R36" s="29">
        <v>10915.17</v>
      </c>
      <c r="S36" s="91">
        <v>1</v>
      </c>
      <c r="T36" s="29">
        <f t="shared" si="2"/>
        <v>10915.17</v>
      </c>
    </row>
    <row r="37" spans="1:21" x14ac:dyDescent="0.2">
      <c r="A37" s="18"/>
      <c r="B37" s="20"/>
      <c r="C37" s="7" t="s">
        <v>18</v>
      </c>
      <c r="D37" s="8"/>
      <c r="E37" s="37">
        <v>983.58000000000015</v>
      </c>
      <c r="F37" s="38">
        <v>2845.29</v>
      </c>
      <c r="G37" s="38">
        <v>285.98</v>
      </c>
      <c r="H37" s="38">
        <v>3799.01</v>
      </c>
      <c r="I37" s="38">
        <v>99.34</v>
      </c>
      <c r="J37" s="38">
        <v>2282.98</v>
      </c>
      <c r="K37" s="38">
        <v>-12.079999999999998</v>
      </c>
      <c r="L37" s="38">
        <v>133.19</v>
      </c>
      <c r="M37" s="38">
        <v>134.82999999999998</v>
      </c>
      <c r="N37" s="38">
        <v>371.90000000000009</v>
      </c>
      <c r="O37" s="38">
        <v>-40.989999999999995</v>
      </c>
      <c r="P37" s="38">
        <v>32.14</v>
      </c>
      <c r="Q37" s="10">
        <v>10915.17</v>
      </c>
      <c r="R37" s="30">
        <v>10915.17</v>
      </c>
      <c r="S37" s="92">
        <v>1</v>
      </c>
      <c r="T37" s="30">
        <f t="shared" si="2"/>
        <v>10915.17</v>
      </c>
    </row>
    <row r="38" spans="1:21" x14ac:dyDescent="0.2">
      <c r="A38" s="18"/>
      <c r="B38" s="22" t="s">
        <v>20</v>
      </c>
      <c r="C38" s="23"/>
      <c r="D38" s="23"/>
      <c r="E38" s="39">
        <v>983.58000000000015</v>
      </c>
      <c r="F38" s="40">
        <v>2845.29</v>
      </c>
      <c r="G38" s="40">
        <v>285.98</v>
      </c>
      <c r="H38" s="40">
        <v>3799.01</v>
      </c>
      <c r="I38" s="40">
        <v>99.34</v>
      </c>
      <c r="J38" s="40">
        <v>2282.98</v>
      </c>
      <c r="K38" s="40">
        <v>-12.079999999999998</v>
      </c>
      <c r="L38" s="40">
        <v>133.19</v>
      </c>
      <c r="M38" s="40">
        <v>134.82999999999998</v>
      </c>
      <c r="N38" s="40">
        <v>371.90000000000009</v>
      </c>
      <c r="O38" s="40">
        <v>-40.989999999999995</v>
      </c>
      <c r="P38" s="40">
        <v>32.14</v>
      </c>
      <c r="Q38" s="24">
        <v>10915.17</v>
      </c>
      <c r="R38" s="31">
        <v>10915.17</v>
      </c>
      <c r="S38" s="93">
        <v>1</v>
      </c>
      <c r="T38" s="31">
        <f t="shared" si="2"/>
        <v>10915.17</v>
      </c>
    </row>
    <row r="39" spans="1:21" x14ac:dyDescent="0.2">
      <c r="A39" s="135" t="s">
        <v>22</v>
      </c>
      <c r="B39" s="136"/>
      <c r="C39" s="136"/>
      <c r="D39" s="136"/>
      <c r="E39" s="138">
        <v>1637.64</v>
      </c>
      <c r="F39" s="139">
        <v>2939.18</v>
      </c>
      <c r="G39" s="139">
        <v>1620.3500000000001</v>
      </c>
      <c r="H39" s="139">
        <v>3840.13</v>
      </c>
      <c r="I39" s="139">
        <v>1458.7799999999997</v>
      </c>
      <c r="J39" s="139">
        <v>3553.35</v>
      </c>
      <c r="K39" s="139">
        <v>782.63</v>
      </c>
      <c r="L39" s="139">
        <v>790.7</v>
      </c>
      <c r="M39" s="139">
        <v>142.63999999999999</v>
      </c>
      <c r="N39" s="139">
        <v>371.90000000000009</v>
      </c>
      <c r="O39" s="139">
        <v>-40.989999999999995</v>
      </c>
      <c r="P39" s="139">
        <v>32.14</v>
      </c>
      <c r="Q39" s="140">
        <v>17128.45</v>
      </c>
      <c r="R39" s="152">
        <v>17128.45</v>
      </c>
      <c r="S39" s="186">
        <v>1</v>
      </c>
      <c r="T39" s="152">
        <f t="shared" si="2"/>
        <v>17128.45</v>
      </c>
    </row>
    <row r="40" spans="1:21" x14ac:dyDescent="0.2">
      <c r="A40" s="4"/>
      <c r="B40" s="4"/>
      <c r="C40" s="4"/>
      <c r="D40" s="4"/>
      <c r="E40" s="35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9"/>
      <c r="R40" s="29"/>
      <c r="S40" s="91"/>
      <c r="T40" s="29"/>
    </row>
    <row r="41" spans="1:21" ht="25.5" x14ac:dyDescent="0.2">
      <c r="A41" s="158" t="s">
        <v>66</v>
      </c>
      <c r="B41" s="19" t="s">
        <v>67</v>
      </c>
      <c r="C41" s="2" t="s">
        <v>68</v>
      </c>
      <c r="D41" s="4" t="s">
        <v>92</v>
      </c>
      <c r="E41" s="35"/>
      <c r="F41" s="36"/>
      <c r="G41" s="36"/>
      <c r="H41" s="36">
        <v>351.62</v>
      </c>
      <c r="I41" s="36"/>
      <c r="J41" s="36"/>
      <c r="K41" s="36"/>
      <c r="L41" s="36"/>
      <c r="M41" s="36"/>
      <c r="N41" s="36"/>
      <c r="O41" s="36"/>
      <c r="P41" s="36">
        <v>771.54</v>
      </c>
      <c r="Q41" s="9">
        <v>1123.1599999999999</v>
      </c>
      <c r="R41" s="29">
        <v>1123.1599999999999</v>
      </c>
      <c r="S41" s="91">
        <v>1</v>
      </c>
      <c r="T41" s="29">
        <f t="shared" ref="T41:T46" si="3">S41*Q41</f>
        <v>1123.1599999999999</v>
      </c>
    </row>
    <row r="42" spans="1:21" x14ac:dyDescent="0.2">
      <c r="A42" s="18"/>
      <c r="B42" s="20"/>
      <c r="C42" s="3"/>
      <c r="D42" s="6" t="s">
        <v>69</v>
      </c>
      <c r="E42" s="52">
        <v>330.42</v>
      </c>
      <c r="F42" s="53">
        <v>402.77</v>
      </c>
      <c r="G42" s="53">
        <v>457.54</v>
      </c>
      <c r="H42" s="53">
        <v>538.76</v>
      </c>
      <c r="I42" s="53">
        <v>617.57000000000005</v>
      </c>
      <c r="J42" s="53">
        <v>678.11</v>
      </c>
      <c r="K42" s="53">
        <v>735.82</v>
      </c>
      <c r="L42" s="53">
        <v>777.04</v>
      </c>
      <c r="M42" s="53">
        <v>820.54</v>
      </c>
      <c r="N42" s="53">
        <v>835.67</v>
      </c>
      <c r="O42" s="59">
        <v>846</v>
      </c>
      <c r="P42" s="59">
        <v>-313.13</v>
      </c>
      <c r="Q42" s="11">
        <v>6727.1100000000006</v>
      </c>
      <c r="R42" s="51">
        <v>6727.1100000000006</v>
      </c>
      <c r="S42" s="95">
        <v>0.920787678512764</v>
      </c>
      <c r="T42" s="104">
        <f t="shared" si="3"/>
        <v>6194.2400000000007</v>
      </c>
      <c r="U42" s="109"/>
    </row>
    <row r="43" spans="1:21" x14ac:dyDescent="0.2">
      <c r="A43" s="18"/>
      <c r="B43" s="20"/>
      <c r="C43" s="3"/>
      <c r="D43" s="6" t="s">
        <v>70</v>
      </c>
      <c r="E43" s="52">
        <v>202.29999999999998</v>
      </c>
      <c r="F43" s="53">
        <v>438.52000000000004</v>
      </c>
      <c r="G43" s="53">
        <v>123.91000000000001</v>
      </c>
      <c r="H43" s="53">
        <v>839.06999999999994</v>
      </c>
      <c r="I43" s="53">
        <v>48.14</v>
      </c>
      <c r="J43" s="53">
        <v>734.3</v>
      </c>
      <c r="K43" s="53">
        <v>39.590000000000003</v>
      </c>
      <c r="L43" s="53">
        <v>41.949999999999989</v>
      </c>
      <c r="M43" s="53">
        <v>62.43</v>
      </c>
      <c r="N43" s="53">
        <v>44.74</v>
      </c>
      <c r="O43" s="53">
        <v>-5.08</v>
      </c>
      <c r="P43" s="53">
        <v>1.99</v>
      </c>
      <c r="Q43" s="11">
        <v>2571.8599999999992</v>
      </c>
      <c r="R43" s="51">
        <v>2571.8599999999992</v>
      </c>
      <c r="S43" s="95">
        <v>1</v>
      </c>
      <c r="T43" s="51">
        <f t="shared" si="3"/>
        <v>2571.8599999999992</v>
      </c>
    </row>
    <row r="44" spans="1:21" x14ac:dyDescent="0.2">
      <c r="A44" s="18"/>
      <c r="B44" s="20"/>
      <c r="C44" s="3"/>
      <c r="D44" s="6" t="s">
        <v>71</v>
      </c>
      <c r="E44" s="52">
        <v>3.8</v>
      </c>
      <c r="F44" s="53">
        <v>3.02</v>
      </c>
      <c r="G44" s="53">
        <v>1.47</v>
      </c>
      <c r="H44" s="53">
        <v>12.920000000000002</v>
      </c>
      <c r="I44" s="53">
        <v>0.74</v>
      </c>
      <c r="J44" s="53">
        <v>4.0999999999999996</v>
      </c>
      <c r="K44" s="53">
        <v>0.03</v>
      </c>
      <c r="L44" s="53">
        <v>2.5300000000000011</v>
      </c>
      <c r="M44" s="53">
        <v>1.42</v>
      </c>
      <c r="N44" s="53">
        <v>1.45</v>
      </c>
      <c r="O44" s="53">
        <v>-0.09</v>
      </c>
      <c r="P44" s="53">
        <v>0.04</v>
      </c>
      <c r="Q44" s="11">
        <v>31.43</v>
      </c>
      <c r="R44" s="51">
        <v>31.43</v>
      </c>
      <c r="S44" s="95">
        <v>1</v>
      </c>
      <c r="T44" s="51">
        <f t="shared" si="3"/>
        <v>31.43</v>
      </c>
    </row>
    <row r="45" spans="1:21" x14ac:dyDescent="0.2">
      <c r="A45" s="18"/>
      <c r="B45" s="20"/>
      <c r="C45" s="3"/>
      <c r="D45" s="6" t="s">
        <v>89</v>
      </c>
      <c r="E45" s="52"/>
      <c r="F45" s="53"/>
      <c r="G45" s="53">
        <v>17.16</v>
      </c>
      <c r="H45" s="53">
        <v>33.03</v>
      </c>
      <c r="I45" s="53">
        <v>2.8</v>
      </c>
      <c r="J45" s="53">
        <v>43.019999999999996</v>
      </c>
      <c r="K45" s="53">
        <v>1.46</v>
      </c>
      <c r="L45" s="53">
        <v>2.5800000000000018</v>
      </c>
      <c r="M45" s="53">
        <v>1.83</v>
      </c>
      <c r="N45" s="53">
        <v>2.5</v>
      </c>
      <c r="O45" s="53">
        <v>-0.12</v>
      </c>
      <c r="P45" s="53">
        <v>0.11</v>
      </c>
      <c r="Q45" s="11">
        <v>104.36999999999998</v>
      </c>
      <c r="R45" s="51">
        <v>104.36999999999998</v>
      </c>
      <c r="S45" s="95">
        <v>1</v>
      </c>
      <c r="T45" s="51">
        <f t="shared" si="3"/>
        <v>104.36999999999998</v>
      </c>
    </row>
    <row r="46" spans="1:21" x14ac:dyDescent="0.2">
      <c r="A46" s="18"/>
      <c r="B46" s="20"/>
      <c r="C46" s="3"/>
      <c r="D46" s="6" t="s">
        <v>72</v>
      </c>
      <c r="E46" s="52">
        <v>1228.1399999999999</v>
      </c>
      <c r="F46" s="53">
        <v>-208.36</v>
      </c>
      <c r="G46" s="53">
        <v>546.92000000000007</v>
      </c>
      <c r="H46" s="53">
        <v>7680.1399999999994</v>
      </c>
      <c r="I46" s="53">
        <v>187.64</v>
      </c>
      <c r="J46" s="53">
        <v>514.32000000000005</v>
      </c>
      <c r="K46" s="53">
        <v>-31.86</v>
      </c>
      <c r="L46" s="53">
        <v>226.03999999999996</v>
      </c>
      <c r="M46" s="53">
        <v>-11.39</v>
      </c>
      <c r="N46" s="53">
        <v>678.33999999999992</v>
      </c>
      <c r="O46" s="53">
        <v>-94.97999999999999</v>
      </c>
      <c r="P46" s="53">
        <v>28.18</v>
      </c>
      <c r="Q46" s="11">
        <v>10743.130000000001</v>
      </c>
      <c r="R46" s="51">
        <v>10743.130000000001</v>
      </c>
      <c r="S46" s="95">
        <v>1</v>
      </c>
      <c r="T46" s="51">
        <f t="shared" si="3"/>
        <v>10743.130000000001</v>
      </c>
    </row>
    <row r="47" spans="1:21" x14ac:dyDescent="0.2">
      <c r="A47" s="18"/>
      <c r="B47" s="20"/>
      <c r="C47" s="7" t="s">
        <v>194</v>
      </c>
      <c r="D47" s="8"/>
      <c r="E47" s="37">
        <v>1764.6599999999999</v>
      </c>
      <c r="F47" s="38">
        <v>635.94999999999993</v>
      </c>
      <c r="G47" s="38">
        <v>1147</v>
      </c>
      <c r="H47" s="38">
        <v>9455.5399999999991</v>
      </c>
      <c r="I47" s="38">
        <v>856.89</v>
      </c>
      <c r="J47" s="38">
        <v>1973.85</v>
      </c>
      <c r="K47" s="38">
        <v>745.04000000000008</v>
      </c>
      <c r="L47" s="38">
        <v>1050.1399999999999</v>
      </c>
      <c r="M47" s="38">
        <v>874.82999999999993</v>
      </c>
      <c r="N47" s="38">
        <v>1562.6999999999998</v>
      </c>
      <c r="O47" s="38">
        <v>745.7299999999999</v>
      </c>
      <c r="P47" s="38">
        <v>488.73</v>
      </c>
      <c r="Q47" s="10">
        <v>21301.06</v>
      </c>
      <c r="R47" s="30">
        <v>21301.06</v>
      </c>
      <c r="S47" s="92">
        <f>+T47/R47</f>
        <v>0.97498387404194908</v>
      </c>
      <c r="T47" s="30">
        <f>SUBTOTAL(9,T41:T46)</f>
        <v>20768.190000000002</v>
      </c>
    </row>
    <row r="48" spans="1:21" x14ac:dyDescent="0.2">
      <c r="A48" s="18"/>
      <c r="B48" s="22" t="s">
        <v>195</v>
      </c>
      <c r="C48" s="23"/>
      <c r="D48" s="23"/>
      <c r="E48" s="39">
        <v>1764.6599999999999</v>
      </c>
      <c r="F48" s="40">
        <v>635.94999999999993</v>
      </c>
      <c r="G48" s="40">
        <v>1147</v>
      </c>
      <c r="H48" s="40">
        <v>9455.5399999999991</v>
      </c>
      <c r="I48" s="40">
        <v>856.89</v>
      </c>
      <c r="J48" s="40">
        <v>1973.85</v>
      </c>
      <c r="K48" s="40">
        <v>745.04000000000008</v>
      </c>
      <c r="L48" s="40">
        <v>1050.1399999999999</v>
      </c>
      <c r="M48" s="40">
        <v>874.82999999999993</v>
      </c>
      <c r="N48" s="40">
        <v>1562.6999999999998</v>
      </c>
      <c r="O48" s="40">
        <v>745.7299999999999</v>
      </c>
      <c r="P48" s="40">
        <v>488.73</v>
      </c>
      <c r="Q48" s="24">
        <v>21301.06</v>
      </c>
      <c r="R48" s="31">
        <v>21301.06</v>
      </c>
      <c r="S48" s="93">
        <f t="shared" ref="S48:S49" si="4">+T48/R48</f>
        <v>0.97498387404194908</v>
      </c>
      <c r="T48" s="31">
        <f>SUBTOTAL(9,T41:T47)</f>
        <v>20768.190000000002</v>
      </c>
    </row>
    <row r="49" spans="1:20" x14ac:dyDescent="0.2">
      <c r="A49" s="135" t="s">
        <v>196</v>
      </c>
      <c r="B49" s="136"/>
      <c r="C49" s="136"/>
      <c r="D49" s="136"/>
      <c r="E49" s="138">
        <v>1764.6599999999999</v>
      </c>
      <c r="F49" s="139">
        <v>635.94999999999993</v>
      </c>
      <c r="G49" s="139">
        <v>1147</v>
      </c>
      <c r="H49" s="139">
        <v>9455.5399999999991</v>
      </c>
      <c r="I49" s="139">
        <v>856.89</v>
      </c>
      <c r="J49" s="139">
        <v>1973.85</v>
      </c>
      <c r="K49" s="139">
        <v>745.04000000000008</v>
      </c>
      <c r="L49" s="139">
        <v>1050.1399999999999</v>
      </c>
      <c r="M49" s="139">
        <v>874.82999999999993</v>
      </c>
      <c r="N49" s="139">
        <v>1562.6999999999998</v>
      </c>
      <c r="O49" s="139">
        <v>745.7299999999999</v>
      </c>
      <c r="P49" s="139">
        <v>488.73</v>
      </c>
      <c r="Q49" s="140">
        <v>21301.06</v>
      </c>
      <c r="R49" s="152">
        <v>21301.06</v>
      </c>
      <c r="S49" s="186">
        <f t="shared" si="4"/>
        <v>0.97498387404194908</v>
      </c>
      <c r="T49" s="152">
        <f>SUBTOTAL(9,T41:T48)</f>
        <v>20768.190000000002</v>
      </c>
    </row>
    <row r="50" spans="1:20" ht="13.5" thickBot="1" x14ac:dyDescent="0.25">
      <c r="A50" s="4"/>
      <c r="B50" s="4"/>
      <c r="C50" s="4"/>
      <c r="D50" s="4"/>
      <c r="E50" s="35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9"/>
      <c r="R50" s="29"/>
      <c r="S50" s="91"/>
      <c r="T50" s="29"/>
    </row>
    <row r="51" spans="1:20" ht="13.5" thickBot="1" x14ac:dyDescent="0.25">
      <c r="A51" s="142" t="s">
        <v>17</v>
      </c>
      <c r="B51" s="143"/>
      <c r="C51" s="143"/>
      <c r="D51" s="143"/>
      <c r="E51" s="144">
        <v>5330.76</v>
      </c>
      <c r="F51" s="145">
        <v>17624.98</v>
      </c>
      <c r="G51" s="145">
        <v>3415.2999999999997</v>
      </c>
      <c r="H51" s="145">
        <v>25598.939999999995</v>
      </c>
      <c r="I51" s="145">
        <v>2532.3899999999994</v>
      </c>
      <c r="J51" s="145">
        <v>19061.719999999998</v>
      </c>
      <c r="K51" s="145">
        <v>1502.0600000000002</v>
      </c>
      <c r="L51" s="145">
        <v>2106.66</v>
      </c>
      <c r="M51" s="145">
        <v>2188.0999999999995</v>
      </c>
      <c r="N51" s="145">
        <v>2773.9799999999996</v>
      </c>
      <c r="O51" s="145">
        <v>601.31999999999994</v>
      </c>
      <c r="P51" s="145">
        <v>590.82999999999993</v>
      </c>
      <c r="Q51" s="146">
        <v>83327.039999999979</v>
      </c>
      <c r="R51" s="153">
        <v>83327.039999999979</v>
      </c>
      <c r="S51" s="189">
        <f>+T51/R51</f>
        <v>0.99360507705541923</v>
      </c>
      <c r="T51" s="153">
        <f>+T49+T39+T31+T26</f>
        <v>82794.169999999984</v>
      </c>
    </row>
    <row r="55" spans="1:20" ht="13.5" thickBot="1" x14ac:dyDescent="0.25"/>
    <row r="56" spans="1:20" x14ac:dyDescent="0.2">
      <c r="Q56" s="47" t="s">
        <v>26</v>
      </c>
      <c r="R56" s="48">
        <v>0</v>
      </c>
    </row>
    <row r="57" spans="1:20" x14ac:dyDescent="0.2">
      <c r="Q57" s="45" t="s">
        <v>27</v>
      </c>
      <c r="R57" s="46">
        <v>0</v>
      </c>
    </row>
    <row r="58" spans="1:20" x14ac:dyDescent="0.2">
      <c r="Q58" s="45" t="s">
        <v>28</v>
      </c>
      <c r="R58" s="46">
        <v>-2626.4000000000051</v>
      </c>
    </row>
    <row r="59" spans="1:20" ht="13.5" thickBot="1" x14ac:dyDescent="0.25">
      <c r="Q59" s="45" t="s">
        <v>29</v>
      </c>
      <c r="R59" s="46">
        <v>85953.44</v>
      </c>
    </row>
    <row r="60" spans="1:20" ht="13.5" thickBot="1" x14ac:dyDescent="0.25">
      <c r="Q60" s="49" t="s">
        <v>30</v>
      </c>
      <c r="R60" s="50">
        <v>83327.039999999994</v>
      </c>
    </row>
  </sheetData>
  <pageMargins left="0.7" right="0.7" top="0.75" bottom="0.75" header="0.3" footer="0.3"/>
  <pageSetup scale="46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zoomScale="80" zoomScaleNormal="80" workbookViewId="0">
      <selection activeCell="C15" sqref="C15"/>
    </sheetView>
  </sheetViews>
  <sheetFormatPr defaultRowHeight="12.75" x14ac:dyDescent="0.2"/>
  <cols>
    <col min="1" max="1" width="17" customWidth="1"/>
    <col min="2" max="2" width="40.7109375" customWidth="1"/>
    <col min="3" max="3" width="25.7109375" customWidth="1"/>
    <col min="4" max="4" width="40.7109375" customWidth="1"/>
    <col min="5" max="5" width="6.85546875" customWidth="1"/>
    <col min="6" max="6" width="13.28515625" bestFit="1" customWidth="1"/>
    <col min="7" max="7" width="12.140625" customWidth="1"/>
  </cols>
  <sheetData>
    <row r="1" spans="1:19" x14ac:dyDescent="0.2">
      <c r="A1" s="1" t="s">
        <v>562</v>
      </c>
      <c r="B1" s="1" t="s">
        <v>561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560</v>
      </c>
      <c r="B2" t="s">
        <v>559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6">
        <v>2017</v>
      </c>
      <c r="F6" s="134" t="s">
        <v>16</v>
      </c>
      <c r="G6" s="148" t="s">
        <v>17</v>
      </c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10</v>
      </c>
      <c r="F7" s="16"/>
      <c r="G7" s="115"/>
    </row>
    <row r="8" spans="1:19" x14ac:dyDescent="0.2">
      <c r="A8" s="116" t="s">
        <v>9</v>
      </c>
      <c r="B8" s="83" t="s">
        <v>42</v>
      </c>
      <c r="C8" s="82" t="s">
        <v>42</v>
      </c>
      <c r="D8" s="67" t="s">
        <v>42</v>
      </c>
      <c r="E8" s="66">
        <v>-246</v>
      </c>
      <c r="F8" s="64">
        <v>-246</v>
      </c>
      <c r="G8" s="117">
        <v>-246</v>
      </c>
    </row>
    <row r="9" spans="1:19" x14ac:dyDescent="0.2">
      <c r="A9" s="118"/>
      <c r="B9" s="80"/>
      <c r="C9" s="79" t="s">
        <v>154</v>
      </c>
      <c r="D9" s="78"/>
      <c r="E9" s="77">
        <v>-246</v>
      </c>
      <c r="F9" s="75">
        <v>-246</v>
      </c>
      <c r="G9" s="119">
        <v>-246</v>
      </c>
    </row>
    <row r="10" spans="1:19" x14ac:dyDescent="0.2">
      <c r="A10" s="118"/>
      <c r="B10" s="73" t="s">
        <v>154</v>
      </c>
      <c r="C10" s="72"/>
      <c r="D10" s="72"/>
      <c r="E10" s="71">
        <v>-246</v>
      </c>
      <c r="F10" s="69">
        <v>-246</v>
      </c>
      <c r="G10" s="120">
        <v>-246</v>
      </c>
    </row>
    <row r="11" spans="1:19" x14ac:dyDescent="0.2">
      <c r="A11" s="137" t="s">
        <v>21</v>
      </c>
      <c r="B11" s="136"/>
      <c r="C11" s="136"/>
      <c r="D11" s="136"/>
      <c r="E11" s="138">
        <v>-246</v>
      </c>
      <c r="F11" s="140">
        <v>-246</v>
      </c>
      <c r="G11" s="141">
        <v>-246</v>
      </c>
    </row>
    <row r="12" spans="1:19" ht="13.5" thickBot="1" x14ac:dyDescent="0.25">
      <c r="A12" s="121"/>
      <c r="B12" s="67"/>
      <c r="C12" s="67"/>
      <c r="D12" s="67"/>
      <c r="E12" s="66"/>
      <c r="F12" s="64"/>
      <c r="G12" s="117"/>
    </row>
    <row r="13" spans="1:19" ht="13.5" thickBot="1" x14ac:dyDescent="0.25">
      <c r="A13" s="142" t="s">
        <v>17</v>
      </c>
      <c r="B13" s="143"/>
      <c r="C13" s="143"/>
      <c r="D13" s="143"/>
      <c r="E13" s="144">
        <v>-246</v>
      </c>
      <c r="F13" s="146">
        <v>-246</v>
      </c>
      <c r="G13" s="147">
        <v>-246</v>
      </c>
    </row>
    <row r="18" spans="18:19" x14ac:dyDescent="0.2">
      <c r="R18" s="6"/>
      <c r="S18" s="6"/>
    </row>
    <row r="19" spans="18:19" x14ac:dyDescent="0.2">
      <c r="R19" s="6"/>
      <c r="S19" s="6"/>
    </row>
    <row r="20" spans="18:19" x14ac:dyDescent="0.2">
      <c r="R20" s="6"/>
      <c r="S20" s="6"/>
    </row>
    <row r="21" spans="18:19" x14ac:dyDescent="0.2">
      <c r="R21" s="6"/>
      <c r="S21" s="6"/>
    </row>
  </sheetData>
  <pageMargins left="0.7" right="0.7" top="0.75" bottom="0.75" header="0.3" footer="0.3"/>
  <pageSetup scale="7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zoomScale="80" zoomScaleNormal="80" workbookViewId="0">
      <selection activeCell="M23" sqref="M23"/>
    </sheetView>
  </sheetViews>
  <sheetFormatPr defaultRowHeight="12.75" x14ac:dyDescent="0.2"/>
  <cols>
    <col min="1" max="1" width="17.140625" customWidth="1"/>
    <col min="2" max="2" width="24.7109375" customWidth="1"/>
    <col min="3" max="3" width="17.28515625" customWidth="1"/>
    <col min="4" max="4" width="35.7109375" customWidth="1"/>
    <col min="5" max="6" width="7.42578125" bestFit="1" customWidth="1"/>
    <col min="7" max="8" width="9.5703125" bestFit="1" customWidth="1"/>
    <col min="9" max="9" width="8.5703125" bestFit="1" customWidth="1"/>
    <col min="10" max="13" width="7.42578125" bestFit="1" customWidth="1"/>
    <col min="14" max="14" width="8.5703125" bestFit="1" customWidth="1"/>
    <col min="15" max="15" width="9.5703125" bestFit="1" customWidth="1"/>
    <col min="16" max="16" width="8.140625" bestFit="1" customWidth="1"/>
    <col min="17" max="17" width="11.28515625" bestFit="1" customWidth="1"/>
    <col min="18" max="18" width="12.42578125" bestFit="1" customWidth="1"/>
    <col min="19" max="19" width="8.140625" style="96" bestFit="1" customWidth="1"/>
    <col min="20" max="20" width="16.42578125" bestFit="1" customWidth="1"/>
  </cols>
  <sheetData>
    <row r="1" spans="1:20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97"/>
      <c r="T1" s="1"/>
    </row>
    <row r="2" spans="1:20" x14ac:dyDescent="0.2">
      <c r="A2" t="s">
        <v>234</v>
      </c>
      <c r="B2" t="s">
        <v>233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90"/>
      <c r="T5" s="134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85" t="s">
        <v>586</v>
      </c>
      <c r="T6" s="151" t="s">
        <v>588</v>
      </c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90"/>
      <c r="T7" s="28"/>
    </row>
    <row r="8" spans="1:20" ht="25.5" x14ac:dyDescent="0.2">
      <c r="A8" s="158" t="s">
        <v>9</v>
      </c>
      <c r="B8" s="19" t="s">
        <v>39</v>
      </c>
      <c r="C8" s="2" t="s">
        <v>11</v>
      </c>
      <c r="D8" s="4" t="s">
        <v>12</v>
      </c>
      <c r="E8" s="35">
        <v>658.91</v>
      </c>
      <c r="F8" s="36">
        <v>223.92000000000002</v>
      </c>
      <c r="G8" s="36">
        <v>1742.9</v>
      </c>
      <c r="H8" s="36">
        <v>115.57000000000001</v>
      </c>
      <c r="I8" s="36">
        <v>229.78</v>
      </c>
      <c r="J8" s="36">
        <v>112.92</v>
      </c>
      <c r="K8" s="36"/>
      <c r="L8" s="36">
        <v>173.78</v>
      </c>
      <c r="M8" s="36">
        <v>610.85</v>
      </c>
      <c r="N8" s="36">
        <v>195.99</v>
      </c>
      <c r="O8" s="36"/>
      <c r="P8" s="36">
        <v>56.63</v>
      </c>
      <c r="Q8" s="9">
        <v>4121.2500000000009</v>
      </c>
      <c r="R8" s="29">
        <v>4121.2500000000009</v>
      </c>
      <c r="S8" s="91">
        <v>1</v>
      </c>
      <c r="T8" s="29">
        <f>S8*Q8</f>
        <v>4121.2500000000009</v>
      </c>
    </row>
    <row r="9" spans="1:20" x14ac:dyDescent="0.2">
      <c r="A9" s="18"/>
      <c r="B9" s="20"/>
      <c r="C9" s="7" t="s">
        <v>18</v>
      </c>
      <c r="D9" s="8"/>
      <c r="E9" s="37">
        <v>658.91</v>
      </c>
      <c r="F9" s="38">
        <v>223.92000000000002</v>
      </c>
      <c r="G9" s="38">
        <v>1742.9</v>
      </c>
      <c r="H9" s="38">
        <v>115.57000000000001</v>
      </c>
      <c r="I9" s="38">
        <v>229.78</v>
      </c>
      <c r="J9" s="38">
        <v>112.92</v>
      </c>
      <c r="K9" s="38"/>
      <c r="L9" s="38">
        <v>173.78</v>
      </c>
      <c r="M9" s="38">
        <v>610.85</v>
      </c>
      <c r="N9" s="38">
        <v>195.99</v>
      </c>
      <c r="O9" s="38"/>
      <c r="P9" s="38">
        <v>56.63</v>
      </c>
      <c r="Q9" s="10">
        <v>4121.2500000000009</v>
      </c>
      <c r="R9" s="30">
        <v>4121.2500000000009</v>
      </c>
      <c r="S9" s="92">
        <v>1</v>
      </c>
      <c r="T9" s="30">
        <f t="shared" ref="T9:T22" si="0">S9*Q9</f>
        <v>4121.2500000000009</v>
      </c>
    </row>
    <row r="10" spans="1:20" x14ac:dyDescent="0.2">
      <c r="A10" s="18"/>
      <c r="B10" s="22" t="s">
        <v>150</v>
      </c>
      <c r="C10" s="23"/>
      <c r="D10" s="23"/>
      <c r="E10" s="39">
        <v>658.91</v>
      </c>
      <c r="F10" s="40">
        <v>223.92000000000002</v>
      </c>
      <c r="G10" s="40">
        <v>1742.9</v>
      </c>
      <c r="H10" s="40">
        <v>115.57000000000001</v>
      </c>
      <c r="I10" s="40">
        <v>229.78</v>
      </c>
      <c r="J10" s="40">
        <v>112.92</v>
      </c>
      <c r="K10" s="40"/>
      <c r="L10" s="40">
        <v>173.78</v>
      </c>
      <c r="M10" s="40">
        <v>610.85</v>
      </c>
      <c r="N10" s="40">
        <v>195.99</v>
      </c>
      <c r="O10" s="40"/>
      <c r="P10" s="40">
        <v>56.63</v>
      </c>
      <c r="Q10" s="24">
        <v>4121.2500000000009</v>
      </c>
      <c r="R10" s="31">
        <v>4121.2500000000009</v>
      </c>
      <c r="S10" s="93">
        <v>1</v>
      </c>
      <c r="T10" s="31">
        <f t="shared" si="0"/>
        <v>4121.2500000000009</v>
      </c>
    </row>
    <row r="11" spans="1:20" x14ac:dyDescent="0.2">
      <c r="A11" s="18"/>
      <c r="B11" s="19" t="s">
        <v>41</v>
      </c>
      <c r="C11" s="2" t="s">
        <v>37</v>
      </c>
      <c r="D11" s="4" t="s">
        <v>38</v>
      </c>
      <c r="E11" s="35">
        <v>290</v>
      </c>
      <c r="F11" s="36"/>
      <c r="G11" s="36">
        <v>495.5</v>
      </c>
      <c r="H11" s="36"/>
      <c r="I11" s="36"/>
      <c r="J11" s="36"/>
      <c r="K11" s="36"/>
      <c r="L11" s="36"/>
      <c r="M11" s="36"/>
      <c r="N11" s="36"/>
      <c r="O11" s="36"/>
      <c r="P11" s="36">
        <v>72.5</v>
      </c>
      <c r="Q11" s="9">
        <v>858</v>
      </c>
      <c r="R11" s="29">
        <v>858</v>
      </c>
      <c r="S11" s="91">
        <v>1</v>
      </c>
      <c r="T11" s="29">
        <f t="shared" si="0"/>
        <v>858</v>
      </c>
    </row>
    <row r="12" spans="1:20" x14ac:dyDescent="0.2">
      <c r="A12" s="18"/>
      <c r="B12" s="20"/>
      <c r="C12" s="7" t="s">
        <v>147</v>
      </c>
      <c r="D12" s="8"/>
      <c r="E12" s="37">
        <v>290</v>
      </c>
      <c r="F12" s="38"/>
      <c r="G12" s="38">
        <v>495.5</v>
      </c>
      <c r="H12" s="38"/>
      <c r="I12" s="38"/>
      <c r="J12" s="38"/>
      <c r="K12" s="38"/>
      <c r="L12" s="38"/>
      <c r="M12" s="38"/>
      <c r="N12" s="38"/>
      <c r="O12" s="38"/>
      <c r="P12" s="38">
        <v>72.5</v>
      </c>
      <c r="Q12" s="10">
        <v>858</v>
      </c>
      <c r="R12" s="30">
        <v>858</v>
      </c>
      <c r="S12" s="92">
        <v>1</v>
      </c>
      <c r="T12" s="30">
        <f t="shared" si="0"/>
        <v>858</v>
      </c>
    </row>
    <row r="13" spans="1:20" x14ac:dyDescent="0.2">
      <c r="A13" s="18"/>
      <c r="B13" s="22" t="s">
        <v>151</v>
      </c>
      <c r="C13" s="23"/>
      <c r="D13" s="23"/>
      <c r="E13" s="39">
        <v>290</v>
      </c>
      <c r="F13" s="40"/>
      <c r="G13" s="40">
        <v>495.5</v>
      </c>
      <c r="H13" s="40"/>
      <c r="I13" s="40"/>
      <c r="J13" s="40"/>
      <c r="K13" s="40"/>
      <c r="L13" s="40"/>
      <c r="M13" s="40"/>
      <c r="N13" s="40"/>
      <c r="O13" s="40"/>
      <c r="P13" s="40">
        <v>72.5</v>
      </c>
      <c r="Q13" s="24">
        <v>858</v>
      </c>
      <c r="R13" s="31">
        <v>858</v>
      </c>
      <c r="S13" s="93">
        <v>1</v>
      </c>
      <c r="T13" s="31">
        <f t="shared" si="0"/>
        <v>858</v>
      </c>
    </row>
    <row r="14" spans="1:20" x14ac:dyDescent="0.2">
      <c r="A14" s="18"/>
      <c r="B14" s="19" t="s">
        <v>14</v>
      </c>
      <c r="C14" s="2" t="s">
        <v>11</v>
      </c>
      <c r="D14" s="4" t="s">
        <v>12</v>
      </c>
      <c r="E14" s="35">
        <v>75.08</v>
      </c>
      <c r="F14" s="36">
        <v>-75.08</v>
      </c>
      <c r="G14" s="36">
        <v>28.349999999999998</v>
      </c>
      <c r="H14" s="36">
        <v>-28.349999999999998</v>
      </c>
      <c r="I14" s="36">
        <v>117.29</v>
      </c>
      <c r="J14" s="36">
        <v>-114.07000000000001</v>
      </c>
      <c r="K14" s="36">
        <v>-3.22</v>
      </c>
      <c r="L14" s="36">
        <v>40.79</v>
      </c>
      <c r="M14" s="36">
        <v>-40.79</v>
      </c>
      <c r="N14" s="36">
        <v>126.02</v>
      </c>
      <c r="O14" s="36">
        <v>-126.02</v>
      </c>
      <c r="P14" s="36">
        <v>0.93</v>
      </c>
      <c r="Q14" s="9">
        <v>0.93</v>
      </c>
      <c r="R14" s="29">
        <v>0.93</v>
      </c>
      <c r="S14" s="91">
        <v>1</v>
      </c>
      <c r="T14" s="29">
        <f t="shared" si="0"/>
        <v>0.93</v>
      </c>
    </row>
    <row r="15" spans="1:20" x14ac:dyDescent="0.2">
      <c r="A15" s="18"/>
      <c r="B15" s="20"/>
      <c r="C15" s="7" t="s">
        <v>18</v>
      </c>
      <c r="D15" s="8"/>
      <c r="E15" s="37">
        <v>75.08</v>
      </c>
      <c r="F15" s="38">
        <v>-75.08</v>
      </c>
      <c r="G15" s="38">
        <v>28.349999999999998</v>
      </c>
      <c r="H15" s="38">
        <v>-28.349999999999998</v>
      </c>
      <c r="I15" s="38">
        <v>117.29</v>
      </c>
      <c r="J15" s="38">
        <v>-114.07000000000001</v>
      </c>
      <c r="K15" s="38">
        <v>-3.22</v>
      </c>
      <c r="L15" s="38">
        <v>40.79</v>
      </c>
      <c r="M15" s="38">
        <v>-40.79</v>
      </c>
      <c r="N15" s="38">
        <v>126.02</v>
      </c>
      <c r="O15" s="38">
        <v>-126.02</v>
      </c>
      <c r="P15" s="38">
        <v>0.93</v>
      </c>
      <c r="Q15" s="10">
        <v>0.93</v>
      </c>
      <c r="R15" s="30">
        <v>0.93</v>
      </c>
      <c r="S15" s="92">
        <v>1</v>
      </c>
      <c r="T15" s="30">
        <f t="shared" si="0"/>
        <v>0.93</v>
      </c>
    </row>
    <row r="16" spans="1:20" x14ac:dyDescent="0.2">
      <c r="A16" s="18"/>
      <c r="B16" s="22" t="s">
        <v>20</v>
      </c>
      <c r="C16" s="23"/>
      <c r="D16" s="23"/>
      <c r="E16" s="39">
        <v>75.08</v>
      </c>
      <c r="F16" s="40">
        <v>-75.08</v>
      </c>
      <c r="G16" s="40">
        <v>28.349999999999998</v>
      </c>
      <c r="H16" s="40">
        <v>-28.349999999999998</v>
      </c>
      <c r="I16" s="40">
        <v>117.29</v>
      </c>
      <c r="J16" s="40">
        <v>-114.07000000000001</v>
      </c>
      <c r="K16" s="40">
        <v>-3.22</v>
      </c>
      <c r="L16" s="40">
        <v>40.79</v>
      </c>
      <c r="M16" s="40">
        <v>-40.79</v>
      </c>
      <c r="N16" s="40">
        <v>126.02</v>
      </c>
      <c r="O16" s="40">
        <v>-126.02</v>
      </c>
      <c r="P16" s="40">
        <v>0.93</v>
      </c>
      <c r="Q16" s="24">
        <v>0.93</v>
      </c>
      <c r="R16" s="31">
        <v>0.93</v>
      </c>
      <c r="S16" s="93">
        <v>1</v>
      </c>
      <c r="T16" s="31">
        <f t="shared" si="0"/>
        <v>0.93</v>
      </c>
    </row>
    <row r="17" spans="1:20" x14ac:dyDescent="0.2">
      <c r="A17" s="18"/>
      <c r="B17" s="19" t="s">
        <v>77</v>
      </c>
      <c r="C17" s="2" t="s">
        <v>11</v>
      </c>
      <c r="D17" s="4" t="s">
        <v>12</v>
      </c>
      <c r="E17" s="35"/>
      <c r="F17" s="36"/>
      <c r="G17" s="36"/>
      <c r="H17" s="36"/>
      <c r="I17" s="36"/>
      <c r="J17" s="36"/>
      <c r="K17" s="36"/>
      <c r="L17" s="36"/>
      <c r="M17" s="36">
        <v>378.71</v>
      </c>
      <c r="N17" s="36">
        <v>29.84</v>
      </c>
      <c r="O17" s="36"/>
      <c r="P17" s="36">
        <v>0</v>
      </c>
      <c r="Q17" s="9">
        <v>408.54999999999995</v>
      </c>
      <c r="R17" s="29">
        <v>408.54999999999995</v>
      </c>
      <c r="S17" s="91">
        <v>1</v>
      </c>
      <c r="T17" s="29">
        <f t="shared" si="0"/>
        <v>408.54999999999995</v>
      </c>
    </row>
    <row r="18" spans="1:20" x14ac:dyDescent="0.2">
      <c r="A18" s="18"/>
      <c r="B18" s="20"/>
      <c r="C18" s="7" t="s">
        <v>18</v>
      </c>
      <c r="D18" s="8"/>
      <c r="E18" s="37"/>
      <c r="F18" s="38"/>
      <c r="G18" s="38"/>
      <c r="H18" s="38"/>
      <c r="I18" s="38"/>
      <c r="J18" s="38"/>
      <c r="K18" s="38"/>
      <c r="L18" s="38"/>
      <c r="M18" s="38">
        <v>378.71</v>
      </c>
      <c r="N18" s="38">
        <v>29.84</v>
      </c>
      <c r="O18" s="38"/>
      <c r="P18" s="38">
        <v>0</v>
      </c>
      <c r="Q18" s="10">
        <v>408.54999999999995</v>
      </c>
      <c r="R18" s="30">
        <v>408.54999999999995</v>
      </c>
      <c r="S18" s="92">
        <v>1</v>
      </c>
      <c r="T18" s="30">
        <f t="shared" si="0"/>
        <v>408.54999999999995</v>
      </c>
    </row>
    <row r="19" spans="1:20" x14ac:dyDescent="0.2">
      <c r="A19" s="18"/>
      <c r="B19" s="22" t="s">
        <v>153</v>
      </c>
      <c r="C19" s="23"/>
      <c r="D19" s="23"/>
      <c r="E19" s="39"/>
      <c r="F19" s="40"/>
      <c r="G19" s="40"/>
      <c r="H19" s="40"/>
      <c r="I19" s="40"/>
      <c r="J19" s="40"/>
      <c r="K19" s="40"/>
      <c r="L19" s="40"/>
      <c r="M19" s="40">
        <v>378.71</v>
      </c>
      <c r="N19" s="40">
        <v>29.84</v>
      </c>
      <c r="O19" s="40"/>
      <c r="P19" s="40">
        <v>0</v>
      </c>
      <c r="Q19" s="24">
        <v>408.54999999999995</v>
      </c>
      <c r="R19" s="31">
        <v>408.54999999999995</v>
      </c>
      <c r="S19" s="93">
        <v>1</v>
      </c>
      <c r="T19" s="31">
        <f t="shared" si="0"/>
        <v>408.54999999999995</v>
      </c>
    </row>
    <row r="20" spans="1:20" x14ac:dyDescent="0.2">
      <c r="A20" s="18"/>
      <c r="B20" s="19" t="s">
        <v>42</v>
      </c>
      <c r="C20" s="2" t="s">
        <v>42</v>
      </c>
      <c r="D20" s="4" t="s">
        <v>42</v>
      </c>
      <c r="E20" s="35">
        <v>1837.35</v>
      </c>
      <c r="F20" s="36"/>
      <c r="G20" s="36"/>
      <c r="H20" s="36"/>
      <c r="I20" s="36"/>
      <c r="J20" s="36"/>
      <c r="K20" s="36"/>
      <c r="L20" s="36"/>
      <c r="M20" s="36"/>
      <c r="N20" s="36">
        <v>7818.64</v>
      </c>
      <c r="O20" s="36">
        <v>20353.079999999998</v>
      </c>
      <c r="P20" s="36">
        <v>0</v>
      </c>
      <c r="Q20" s="9">
        <v>30009.07</v>
      </c>
      <c r="R20" s="29">
        <v>30009.07</v>
      </c>
      <c r="S20" s="91">
        <v>1</v>
      </c>
      <c r="T20" s="29">
        <f t="shared" si="0"/>
        <v>30009.07</v>
      </c>
    </row>
    <row r="21" spans="1:20" x14ac:dyDescent="0.2">
      <c r="A21" s="18"/>
      <c r="B21" s="20"/>
      <c r="C21" s="7" t="s">
        <v>154</v>
      </c>
      <c r="D21" s="8"/>
      <c r="E21" s="37">
        <v>1837.35</v>
      </c>
      <c r="F21" s="38"/>
      <c r="G21" s="38"/>
      <c r="H21" s="38"/>
      <c r="I21" s="38"/>
      <c r="J21" s="38"/>
      <c r="K21" s="38"/>
      <c r="L21" s="38"/>
      <c r="M21" s="38"/>
      <c r="N21" s="38">
        <v>7818.64</v>
      </c>
      <c r="O21" s="38">
        <v>20353.079999999998</v>
      </c>
      <c r="P21" s="38">
        <v>0</v>
      </c>
      <c r="Q21" s="10">
        <v>30009.07</v>
      </c>
      <c r="R21" s="30">
        <v>30009.07</v>
      </c>
      <c r="S21" s="92">
        <v>1</v>
      </c>
      <c r="T21" s="30">
        <f t="shared" si="0"/>
        <v>30009.07</v>
      </c>
    </row>
    <row r="22" spans="1:20" x14ac:dyDescent="0.2">
      <c r="A22" s="18"/>
      <c r="B22" s="22" t="s">
        <v>154</v>
      </c>
      <c r="C22" s="23"/>
      <c r="D22" s="23"/>
      <c r="E22" s="39">
        <v>1837.35</v>
      </c>
      <c r="F22" s="40"/>
      <c r="G22" s="40"/>
      <c r="H22" s="40"/>
      <c r="I22" s="40"/>
      <c r="J22" s="40"/>
      <c r="K22" s="40"/>
      <c r="L22" s="40"/>
      <c r="M22" s="40"/>
      <c r="N22" s="40">
        <v>7818.64</v>
      </c>
      <c r="O22" s="40">
        <v>20353.079999999998</v>
      </c>
      <c r="P22" s="40">
        <v>0</v>
      </c>
      <c r="Q22" s="24">
        <v>30009.07</v>
      </c>
      <c r="R22" s="31">
        <v>30009.07</v>
      </c>
      <c r="S22" s="93">
        <v>1</v>
      </c>
      <c r="T22" s="31">
        <f t="shared" si="0"/>
        <v>30009.07</v>
      </c>
    </row>
    <row r="23" spans="1:20" x14ac:dyDescent="0.2">
      <c r="A23" s="135" t="s">
        <v>21</v>
      </c>
      <c r="B23" s="136"/>
      <c r="C23" s="136"/>
      <c r="D23" s="136"/>
      <c r="E23" s="138">
        <v>2861.34</v>
      </c>
      <c r="F23" s="139">
        <v>148.84000000000003</v>
      </c>
      <c r="G23" s="139">
        <v>2266.75</v>
      </c>
      <c r="H23" s="139">
        <v>87.220000000000013</v>
      </c>
      <c r="I23" s="139">
        <v>347.07</v>
      </c>
      <c r="J23" s="139">
        <v>-1.1500000000000057</v>
      </c>
      <c r="K23" s="139">
        <v>-3.22</v>
      </c>
      <c r="L23" s="139">
        <v>214.57</v>
      </c>
      <c r="M23" s="139">
        <v>948.77</v>
      </c>
      <c r="N23" s="139">
        <v>8170.4900000000007</v>
      </c>
      <c r="O23" s="139">
        <v>20227.059999999998</v>
      </c>
      <c r="P23" s="139">
        <v>130.06</v>
      </c>
      <c r="Q23" s="140">
        <v>35397.800000000003</v>
      </c>
      <c r="R23" s="152">
        <v>35397.800000000003</v>
      </c>
      <c r="S23" s="186">
        <v>1</v>
      </c>
      <c r="T23" s="152">
        <f>S23*Q23</f>
        <v>35397.800000000003</v>
      </c>
    </row>
    <row r="24" spans="1:20" x14ac:dyDescent="0.2">
      <c r="A24" s="4"/>
      <c r="B24" s="4"/>
      <c r="C24" s="4"/>
      <c r="D24" s="4"/>
      <c r="E24" s="35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9"/>
      <c r="R24" s="29"/>
      <c r="S24" s="91"/>
      <c r="T24" s="29"/>
    </row>
    <row r="25" spans="1:20" x14ac:dyDescent="0.2">
      <c r="A25" s="17" t="s">
        <v>45</v>
      </c>
      <c r="B25" s="19" t="s">
        <v>14</v>
      </c>
      <c r="C25" s="2" t="s">
        <v>11</v>
      </c>
      <c r="D25" s="4" t="s">
        <v>12</v>
      </c>
      <c r="E25" s="35"/>
      <c r="F25" s="36"/>
      <c r="G25" s="36"/>
      <c r="H25" s="36">
        <v>4884.16</v>
      </c>
      <c r="I25" s="36">
        <v>908.06</v>
      </c>
      <c r="J25" s="36"/>
      <c r="K25" s="36"/>
      <c r="L25" s="36"/>
      <c r="M25" s="36"/>
      <c r="N25" s="36"/>
      <c r="O25" s="36">
        <v>3342.21</v>
      </c>
      <c r="P25" s="36"/>
      <c r="Q25" s="9">
        <v>9134.43</v>
      </c>
      <c r="R25" s="29">
        <v>9134.43</v>
      </c>
      <c r="S25" s="91">
        <v>1</v>
      </c>
      <c r="T25" s="29">
        <f t="shared" ref="T25:T38" si="1">S25*Q25</f>
        <v>9134.43</v>
      </c>
    </row>
    <row r="26" spans="1:20" x14ac:dyDescent="0.2">
      <c r="A26" s="18"/>
      <c r="B26" s="20"/>
      <c r="C26" s="3"/>
      <c r="D26" s="6" t="s">
        <v>46</v>
      </c>
      <c r="E26" s="52"/>
      <c r="F26" s="53"/>
      <c r="G26" s="53">
        <v>33974.79</v>
      </c>
      <c r="H26" s="53"/>
      <c r="I26" s="53"/>
      <c r="J26" s="53"/>
      <c r="K26" s="53"/>
      <c r="L26" s="53"/>
      <c r="M26" s="53"/>
      <c r="N26" s="53"/>
      <c r="O26" s="53"/>
      <c r="P26" s="53"/>
      <c r="Q26" s="11">
        <v>33974.79</v>
      </c>
      <c r="R26" s="51">
        <v>33974.79</v>
      </c>
      <c r="S26" s="95">
        <v>1</v>
      </c>
      <c r="T26" s="51">
        <f t="shared" si="1"/>
        <v>33974.79</v>
      </c>
    </row>
    <row r="27" spans="1:20" x14ac:dyDescent="0.2">
      <c r="A27" s="18"/>
      <c r="B27" s="20"/>
      <c r="C27" s="7" t="s">
        <v>18</v>
      </c>
      <c r="D27" s="8"/>
      <c r="E27" s="37"/>
      <c r="F27" s="38"/>
      <c r="G27" s="38">
        <v>33974.79</v>
      </c>
      <c r="H27" s="38">
        <v>4884.16</v>
      </c>
      <c r="I27" s="38">
        <v>908.06</v>
      </c>
      <c r="J27" s="38"/>
      <c r="K27" s="38"/>
      <c r="L27" s="38"/>
      <c r="M27" s="38"/>
      <c r="N27" s="38"/>
      <c r="O27" s="38">
        <v>3342.21</v>
      </c>
      <c r="P27" s="38"/>
      <c r="Q27" s="10">
        <v>43109.22</v>
      </c>
      <c r="R27" s="30">
        <v>43109.22</v>
      </c>
      <c r="S27" s="92">
        <v>1</v>
      </c>
      <c r="T27" s="30">
        <f t="shared" si="1"/>
        <v>43109.22</v>
      </c>
    </row>
    <row r="28" spans="1:20" x14ac:dyDescent="0.2">
      <c r="A28" s="18"/>
      <c r="B28" s="22" t="s">
        <v>20</v>
      </c>
      <c r="C28" s="23"/>
      <c r="D28" s="23"/>
      <c r="E28" s="39"/>
      <c r="F28" s="40"/>
      <c r="G28" s="40">
        <v>33974.79</v>
      </c>
      <c r="H28" s="40">
        <v>4884.16</v>
      </c>
      <c r="I28" s="40">
        <v>908.06</v>
      </c>
      <c r="J28" s="40"/>
      <c r="K28" s="40"/>
      <c r="L28" s="40"/>
      <c r="M28" s="40"/>
      <c r="N28" s="40"/>
      <c r="O28" s="40">
        <v>3342.21</v>
      </c>
      <c r="P28" s="40"/>
      <c r="Q28" s="24">
        <v>43109.22</v>
      </c>
      <c r="R28" s="31">
        <v>43109.22</v>
      </c>
      <c r="S28" s="93">
        <v>1</v>
      </c>
      <c r="T28" s="31">
        <f t="shared" si="1"/>
        <v>43109.22</v>
      </c>
    </row>
    <row r="29" spans="1:20" x14ac:dyDescent="0.2">
      <c r="A29" s="18"/>
      <c r="B29" s="19" t="s">
        <v>35</v>
      </c>
      <c r="C29" s="2" t="s">
        <v>47</v>
      </c>
      <c r="D29" s="4" t="s">
        <v>35</v>
      </c>
      <c r="E29" s="35"/>
      <c r="F29" s="36"/>
      <c r="G29" s="36">
        <v>83073.34</v>
      </c>
      <c r="H29" s="36">
        <v>27510.95</v>
      </c>
      <c r="I29" s="36">
        <v>2403.29</v>
      </c>
      <c r="J29" s="36"/>
      <c r="K29" s="36"/>
      <c r="L29" s="36"/>
      <c r="M29" s="36"/>
      <c r="N29" s="36"/>
      <c r="O29" s="36">
        <v>9976.36</v>
      </c>
      <c r="P29" s="36"/>
      <c r="Q29" s="9">
        <v>122963.93999999999</v>
      </c>
      <c r="R29" s="29">
        <v>122963.93999999999</v>
      </c>
      <c r="S29" s="91">
        <v>1</v>
      </c>
      <c r="T29" s="29">
        <f t="shared" si="1"/>
        <v>122963.93999999999</v>
      </c>
    </row>
    <row r="30" spans="1:20" x14ac:dyDescent="0.2">
      <c r="A30" s="18"/>
      <c r="B30" s="20"/>
      <c r="C30" s="7" t="s">
        <v>166</v>
      </c>
      <c r="D30" s="8"/>
      <c r="E30" s="37"/>
      <c r="F30" s="38"/>
      <c r="G30" s="38">
        <v>83073.34</v>
      </c>
      <c r="H30" s="38">
        <v>27510.95</v>
      </c>
      <c r="I30" s="38">
        <v>2403.29</v>
      </c>
      <c r="J30" s="38"/>
      <c r="K30" s="38"/>
      <c r="L30" s="38"/>
      <c r="M30" s="38"/>
      <c r="N30" s="38"/>
      <c r="O30" s="38">
        <v>9976.36</v>
      </c>
      <c r="P30" s="38"/>
      <c r="Q30" s="10">
        <v>122963.93999999999</v>
      </c>
      <c r="R30" s="30">
        <v>122963.93999999999</v>
      </c>
      <c r="S30" s="92">
        <v>1</v>
      </c>
      <c r="T30" s="30">
        <f t="shared" si="1"/>
        <v>122963.93999999999</v>
      </c>
    </row>
    <row r="31" spans="1:20" x14ac:dyDescent="0.2">
      <c r="A31" s="18"/>
      <c r="B31" s="22" t="s">
        <v>145</v>
      </c>
      <c r="C31" s="23"/>
      <c r="D31" s="23"/>
      <c r="E31" s="39"/>
      <c r="F31" s="40"/>
      <c r="G31" s="40">
        <v>83073.34</v>
      </c>
      <c r="H31" s="40">
        <v>27510.95</v>
      </c>
      <c r="I31" s="40">
        <v>2403.29</v>
      </c>
      <c r="J31" s="40"/>
      <c r="K31" s="40"/>
      <c r="L31" s="40"/>
      <c r="M31" s="40"/>
      <c r="N31" s="40"/>
      <c r="O31" s="40">
        <v>9976.36</v>
      </c>
      <c r="P31" s="40"/>
      <c r="Q31" s="24">
        <v>122963.93999999999</v>
      </c>
      <c r="R31" s="31">
        <v>122963.93999999999</v>
      </c>
      <c r="S31" s="93">
        <v>1</v>
      </c>
      <c r="T31" s="31">
        <f t="shared" si="1"/>
        <v>122963.93999999999</v>
      </c>
    </row>
    <row r="32" spans="1:20" x14ac:dyDescent="0.2">
      <c r="A32" s="18"/>
      <c r="B32" s="19" t="s">
        <v>200</v>
      </c>
      <c r="C32" s="2" t="s">
        <v>49</v>
      </c>
      <c r="D32" s="4" t="s">
        <v>229</v>
      </c>
      <c r="E32" s="35"/>
      <c r="F32" s="36"/>
      <c r="G32" s="36"/>
      <c r="H32" s="36"/>
      <c r="I32" s="36"/>
      <c r="J32" s="36"/>
      <c r="K32" s="36"/>
      <c r="L32" s="36"/>
      <c r="M32" s="36"/>
      <c r="N32" s="36"/>
      <c r="O32" s="36">
        <v>67454.25</v>
      </c>
      <c r="P32" s="36"/>
      <c r="Q32" s="9">
        <v>67454.25</v>
      </c>
      <c r="R32" s="29">
        <v>67454.25</v>
      </c>
      <c r="S32" s="91">
        <v>1</v>
      </c>
      <c r="T32" s="29">
        <f t="shared" si="1"/>
        <v>67454.25</v>
      </c>
    </row>
    <row r="33" spans="1:20" x14ac:dyDescent="0.2">
      <c r="A33" s="18"/>
      <c r="B33" s="20"/>
      <c r="C33" s="7" t="s">
        <v>159</v>
      </c>
      <c r="D33" s="8"/>
      <c r="E33" s="37"/>
      <c r="F33" s="38"/>
      <c r="G33" s="38"/>
      <c r="H33" s="38"/>
      <c r="I33" s="38"/>
      <c r="J33" s="38"/>
      <c r="K33" s="38"/>
      <c r="L33" s="38"/>
      <c r="M33" s="38"/>
      <c r="N33" s="38"/>
      <c r="O33" s="38">
        <v>67454.25</v>
      </c>
      <c r="P33" s="38"/>
      <c r="Q33" s="10">
        <v>67454.25</v>
      </c>
      <c r="R33" s="30">
        <v>67454.25</v>
      </c>
      <c r="S33" s="92">
        <v>1</v>
      </c>
      <c r="T33" s="30">
        <f t="shared" si="1"/>
        <v>67454.25</v>
      </c>
    </row>
    <row r="34" spans="1:20" x14ac:dyDescent="0.2">
      <c r="A34" s="18"/>
      <c r="B34" s="22" t="s">
        <v>204</v>
      </c>
      <c r="C34" s="23"/>
      <c r="D34" s="23"/>
      <c r="E34" s="39"/>
      <c r="F34" s="40"/>
      <c r="G34" s="40"/>
      <c r="H34" s="40"/>
      <c r="I34" s="40"/>
      <c r="J34" s="40"/>
      <c r="K34" s="40"/>
      <c r="L34" s="40"/>
      <c r="M34" s="40"/>
      <c r="N34" s="40"/>
      <c r="O34" s="40">
        <v>67454.25</v>
      </c>
      <c r="P34" s="40"/>
      <c r="Q34" s="24">
        <v>67454.25</v>
      </c>
      <c r="R34" s="31">
        <v>67454.25</v>
      </c>
      <c r="S34" s="93">
        <v>1</v>
      </c>
      <c r="T34" s="31">
        <f t="shared" si="1"/>
        <v>67454.25</v>
      </c>
    </row>
    <row r="35" spans="1:20" x14ac:dyDescent="0.2">
      <c r="A35" s="18"/>
      <c r="B35" s="19" t="s">
        <v>222</v>
      </c>
      <c r="C35" s="2" t="s">
        <v>49</v>
      </c>
      <c r="D35" s="4" t="s">
        <v>223</v>
      </c>
      <c r="E35" s="35"/>
      <c r="F35" s="36"/>
      <c r="G35" s="36">
        <v>400345.74000000011</v>
      </c>
      <c r="H35" s="36">
        <v>71245.440000000017</v>
      </c>
      <c r="I35" s="36">
        <v>9322.98</v>
      </c>
      <c r="J35" s="36"/>
      <c r="K35" s="36"/>
      <c r="L35" s="36"/>
      <c r="M35" s="36"/>
      <c r="N35" s="36"/>
      <c r="O35" s="36"/>
      <c r="P35" s="36"/>
      <c r="Q35" s="9">
        <v>480914.16000000009</v>
      </c>
      <c r="R35" s="29">
        <v>480914.16000000009</v>
      </c>
      <c r="S35" s="91">
        <v>1</v>
      </c>
      <c r="T35" s="29">
        <f t="shared" si="1"/>
        <v>480914.16000000009</v>
      </c>
    </row>
    <row r="36" spans="1:20" x14ac:dyDescent="0.2">
      <c r="A36" s="18"/>
      <c r="B36" s="20"/>
      <c r="C36" s="7" t="s">
        <v>159</v>
      </c>
      <c r="D36" s="8"/>
      <c r="E36" s="37"/>
      <c r="F36" s="38"/>
      <c r="G36" s="38">
        <v>400345.74000000011</v>
      </c>
      <c r="H36" s="38">
        <v>71245.440000000017</v>
      </c>
      <c r="I36" s="38">
        <v>9322.98</v>
      </c>
      <c r="J36" s="38"/>
      <c r="K36" s="38"/>
      <c r="L36" s="38"/>
      <c r="M36" s="38"/>
      <c r="N36" s="38"/>
      <c r="O36" s="38"/>
      <c r="P36" s="38"/>
      <c r="Q36" s="10">
        <v>480914.16000000009</v>
      </c>
      <c r="R36" s="30">
        <v>480914.16000000009</v>
      </c>
      <c r="S36" s="92">
        <v>1</v>
      </c>
      <c r="T36" s="30">
        <f t="shared" si="1"/>
        <v>480914.16000000009</v>
      </c>
    </row>
    <row r="37" spans="1:20" x14ac:dyDescent="0.2">
      <c r="A37" s="18"/>
      <c r="B37" s="22" t="s">
        <v>230</v>
      </c>
      <c r="C37" s="23"/>
      <c r="D37" s="23"/>
      <c r="E37" s="39"/>
      <c r="F37" s="40"/>
      <c r="G37" s="40">
        <v>400345.74000000011</v>
      </c>
      <c r="H37" s="40">
        <v>71245.440000000017</v>
      </c>
      <c r="I37" s="40">
        <v>9322.98</v>
      </c>
      <c r="J37" s="40"/>
      <c r="K37" s="40"/>
      <c r="L37" s="40"/>
      <c r="M37" s="40"/>
      <c r="N37" s="40"/>
      <c r="O37" s="40"/>
      <c r="P37" s="40"/>
      <c r="Q37" s="24">
        <v>480914.16000000009</v>
      </c>
      <c r="R37" s="31">
        <v>480914.16000000009</v>
      </c>
      <c r="S37" s="93">
        <v>1</v>
      </c>
      <c r="T37" s="31">
        <f t="shared" si="1"/>
        <v>480914.16000000009</v>
      </c>
    </row>
    <row r="38" spans="1:20" x14ac:dyDescent="0.2">
      <c r="A38" s="135" t="s">
        <v>180</v>
      </c>
      <c r="B38" s="136"/>
      <c r="C38" s="136"/>
      <c r="D38" s="136"/>
      <c r="E38" s="138"/>
      <c r="F38" s="139"/>
      <c r="G38" s="139">
        <v>517393.87000000011</v>
      </c>
      <c r="H38" s="139">
        <v>103640.55000000002</v>
      </c>
      <c r="I38" s="139">
        <v>12634.33</v>
      </c>
      <c r="J38" s="139"/>
      <c r="K38" s="139"/>
      <c r="L38" s="139"/>
      <c r="M38" s="139"/>
      <c r="N38" s="139"/>
      <c r="O38" s="139">
        <v>80772.820000000007</v>
      </c>
      <c r="P38" s="139"/>
      <c r="Q38" s="140">
        <v>714441.57000000007</v>
      </c>
      <c r="R38" s="152">
        <v>714441.57000000007</v>
      </c>
      <c r="S38" s="186">
        <v>1</v>
      </c>
      <c r="T38" s="152">
        <f t="shared" si="1"/>
        <v>714441.57000000007</v>
      </c>
    </row>
    <row r="39" spans="1:20" x14ac:dyDescent="0.2">
      <c r="A39" s="4"/>
      <c r="B39" s="4"/>
      <c r="C39" s="4"/>
      <c r="D39" s="4"/>
      <c r="E39" s="35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9"/>
      <c r="R39" s="29"/>
      <c r="S39" s="91"/>
      <c r="T39" s="29"/>
    </row>
    <row r="40" spans="1:20" x14ac:dyDescent="0.2">
      <c r="A40" s="17" t="s">
        <v>54</v>
      </c>
      <c r="B40" s="19" t="s">
        <v>78</v>
      </c>
      <c r="C40" s="2" t="s">
        <v>37</v>
      </c>
      <c r="D40" s="4" t="s">
        <v>38</v>
      </c>
      <c r="E40" s="35"/>
      <c r="F40" s="36"/>
      <c r="G40" s="36"/>
      <c r="H40" s="36"/>
      <c r="I40" s="36">
        <v>2174.88</v>
      </c>
      <c r="J40" s="36"/>
      <c r="K40" s="36"/>
      <c r="L40" s="36"/>
      <c r="M40" s="36"/>
      <c r="N40" s="36"/>
      <c r="O40" s="36"/>
      <c r="P40" s="36"/>
      <c r="Q40" s="9">
        <v>2174.88</v>
      </c>
      <c r="R40" s="29">
        <v>2174.88</v>
      </c>
      <c r="S40" s="91">
        <v>1</v>
      </c>
      <c r="T40" s="29">
        <f t="shared" ref="T40:T46" si="2">S40*Q40</f>
        <v>2174.88</v>
      </c>
    </row>
    <row r="41" spans="1:20" x14ac:dyDescent="0.2">
      <c r="A41" s="18"/>
      <c r="B41" s="20"/>
      <c r="C41" s="7" t="s">
        <v>147</v>
      </c>
      <c r="D41" s="8"/>
      <c r="E41" s="37"/>
      <c r="F41" s="38"/>
      <c r="G41" s="38"/>
      <c r="H41" s="38"/>
      <c r="I41" s="38">
        <v>2174.88</v>
      </c>
      <c r="J41" s="38"/>
      <c r="K41" s="38"/>
      <c r="L41" s="38"/>
      <c r="M41" s="38"/>
      <c r="N41" s="38"/>
      <c r="O41" s="38"/>
      <c r="P41" s="38"/>
      <c r="Q41" s="10">
        <v>2174.88</v>
      </c>
      <c r="R41" s="30">
        <v>2174.88</v>
      </c>
      <c r="S41" s="92">
        <v>1</v>
      </c>
      <c r="T41" s="30">
        <f t="shared" si="2"/>
        <v>2174.88</v>
      </c>
    </row>
    <row r="42" spans="1:20" x14ac:dyDescent="0.2">
      <c r="A42" s="18"/>
      <c r="B42" s="22" t="s">
        <v>181</v>
      </c>
      <c r="C42" s="23"/>
      <c r="D42" s="23"/>
      <c r="E42" s="39"/>
      <c r="F42" s="40"/>
      <c r="G42" s="40"/>
      <c r="H42" s="40"/>
      <c r="I42" s="40">
        <v>2174.88</v>
      </c>
      <c r="J42" s="40"/>
      <c r="K42" s="40"/>
      <c r="L42" s="40"/>
      <c r="M42" s="40"/>
      <c r="N42" s="40"/>
      <c r="O42" s="40"/>
      <c r="P42" s="40"/>
      <c r="Q42" s="24">
        <v>2174.88</v>
      </c>
      <c r="R42" s="31">
        <v>2174.88</v>
      </c>
      <c r="S42" s="93">
        <v>1</v>
      </c>
      <c r="T42" s="31">
        <f t="shared" si="2"/>
        <v>2174.88</v>
      </c>
    </row>
    <row r="43" spans="1:20" x14ac:dyDescent="0.2">
      <c r="A43" s="18"/>
      <c r="B43" s="19" t="s">
        <v>87</v>
      </c>
      <c r="C43" s="2" t="s">
        <v>11</v>
      </c>
      <c r="D43" s="4" t="s">
        <v>12</v>
      </c>
      <c r="E43" s="35"/>
      <c r="F43" s="36"/>
      <c r="G43" s="36"/>
      <c r="H43" s="36">
        <v>254.04</v>
      </c>
      <c r="I43" s="36">
        <v>302.19</v>
      </c>
      <c r="J43" s="36"/>
      <c r="K43" s="36"/>
      <c r="L43" s="36"/>
      <c r="M43" s="36"/>
      <c r="N43" s="36"/>
      <c r="O43" s="36">
        <v>229.14000000000001</v>
      </c>
      <c r="P43" s="36">
        <v>823.24</v>
      </c>
      <c r="Q43" s="9">
        <v>1608.6100000000001</v>
      </c>
      <c r="R43" s="29">
        <v>1608.6100000000001</v>
      </c>
      <c r="S43" s="91">
        <v>1</v>
      </c>
      <c r="T43" s="29">
        <f t="shared" si="2"/>
        <v>1608.6100000000001</v>
      </c>
    </row>
    <row r="44" spans="1:20" x14ac:dyDescent="0.2">
      <c r="A44" s="18"/>
      <c r="B44" s="20"/>
      <c r="C44" s="7" t="s">
        <v>18</v>
      </c>
      <c r="D44" s="8"/>
      <c r="E44" s="37"/>
      <c r="F44" s="38"/>
      <c r="G44" s="38"/>
      <c r="H44" s="38">
        <v>254.04</v>
      </c>
      <c r="I44" s="38">
        <v>302.19</v>
      </c>
      <c r="J44" s="38"/>
      <c r="K44" s="38"/>
      <c r="L44" s="38"/>
      <c r="M44" s="38"/>
      <c r="N44" s="38"/>
      <c r="O44" s="38">
        <v>229.14000000000001</v>
      </c>
      <c r="P44" s="38">
        <v>823.24</v>
      </c>
      <c r="Q44" s="10">
        <v>1608.6100000000001</v>
      </c>
      <c r="R44" s="30">
        <v>1608.6100000000001</v>
      </c>
      <c r="S44" s="92">
        <v>1</v>
      </c>
      <c r="T44" s="30">
        <f t="shared" si="2"/>
        <v>1608.6100000000001</v>
      </c>
    </row>
    <row r="45" spans="1:20" x14ac:dyDescent="0.2">
      <c r="A45" s="18"/>
      <c r="B45" s="22" t="s">
        <v>158</v>
      </c>
      <c r="C45" s="23"/>
      <c r="D45" s="23"/>
      <c r="E45" s="39"/>
      <c r="F45" s="40"/>
      <c r="G45" s="40"/>
      <c r="H45" s="40">
        <v>254.04</v>
      </c>
      <c r="I45" s="40">
        <v>302.19</v>
      </c>
      <c r="J45" s="40"/>
      <c r="K45" s="40"/>
      <c r="L45" s="40"/>
      <c r="M45" s="40"/>
      <c r="N45" s="40"/>
      <c r="O45" s="40">
        <v>229.14000000000001</v>
      </c>
      <c r="P45" s="40">
        <v>823.24</v>
      </c>
      <c r="Q45" s="24">
        <v>1608.6100000000001</v>
      </c>
      <c r="R45" s="31">
        <v>1608.6100000000001</v>
      </c>
      <c r="S45" s="93">
        <v>1</v>
      </c>
      <c r="T45" s="31">
        <f t="shared" si="2"/>
        <v>1608.6100000000001</v>
      </c>
    </row>
    <row r="46" spans="1:20" x14ac:dyDescent="0.2">
      <c r="A46" s="135" t="s">
        <v>191</v>
      </c>
      <c r="B46" s="136"/>
      <c r="C46" s="136"/>
      <c r="D46" s="136"/>
      <c r="E46" s="138"/>
      <c r="F46" s="139"/>
      <c r="G46" s="139"/>
      <c r="H46" s="139">
        <v>254.04</v>
      </c>
      <c r="I46" s="139">
        <v>2477.0700000000002</v>
      </c>
      <c r="J46" s="139"/>
      <c r="K46" s="139"/>
      <c r="L46" s="139"/>
      <c r="M46" s="139"/>
      <c r="N46" s="139"/>
      <c r="O46" s="139">
        <v>229.14000000000001</v>
      </c>
      <c r="P46" s="139">
        <v>823.24</v>
      </c>
      <c r="Q46" s="140">
        <v>3783.4900000000002</v>
      </c>
      <c r="R46" s="152">
        <v>3783.4900000000002</v>
      </c>
      <c r="S46" s="186">
        <v>1</v>
      </c>
      <c r="T46" s="152">
        <f t="shared" si="2"/>
        <v>3783.4900000000002</v>
      </c>
    </row>
    <row r="47" spans="1:20" x14ac:dyDescent="0.2">
      <c r="A47" s="4"/>
      <c r="B47" s="4"/>
      <c r="C47" s="4"/>
      <c r="D47" s="4"/>
      <c r="E47" s="35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9"/>
      <c r="R47" s="29"/>
      <c r="S47" s="91"/>
      <c r="T47" s="29"/>
    </row>
    <row r="48" spans="1:20" x14ac:dyDescent="0.2">
      <c r="A48" s="17" t="s">
        <v>15</v>
      </c>
      <c r="B48" s="19" t="s">
        <v>56</v>
      </c>
      <c r="C48" s="2" t="s">
        <v>57</v>
      </c>
      <c r="D48" s="4" t="s">
        <v>58</v>
      </c>
      <c r="E48" s="35">
        <v>1.91</v>
      </c>
      <c r="F48" s="36"/>
      <c r="G48" s="36">
        <v>2645.55</v>
      </c>
      <c r="H48" s="36">
        <v>470.22</v>
      </c>
      <c r="I48" s="36">
        <v>75.89</v>
      </c>
      <c r="J48" s="36"/>
      <c r="K48" s="36"/>
      <c r="L48" s="36"/>
      <c r="M48" s="36"/>
      <c r="N48" s="36"/>
      <c r="O48" s="36">
        <v>445.2</v>
      </c>
      <c r="P48" s="36">
        <v>0.48</v>
      </c>
      <c r="Q48" s="9">
        <v>3639.25</v>
      </c>
      <c r="R48" s="29">
        <v>3639.25</v>
      </c>
      <c r="S48" s="91">
        <v>1</v>
      </c>
      <c r="T48" s="29">
        <f t="shared" ref="T48:T58" si="3">S48*Q48</f>
        <v>3639.25</v>
      </c>
    </row>
    <row r="49" spans="1:21" x14ac:dyDescent="0.2">
      <c r="A49" s="18"/>
      <c r="B49" s="20"/>
      <c r="C49" s="7" t="s">
        <v>192</v>
      </c>
      <c r="D49" s="8"/>
      <c r="E49" s="37">
        <v>1.91</v>
      </c>
      <c r="F49" s="38"/>
      <c r="G49" s="38">
        <v>2645.55</v>
      </c>
      <c r="H49" s="38">
        <v>470.22</v>
      </c>
      <c r="I49" s="38">
        <v>75.89</v>
      </c>
      <c r="J49" s="38"/>
      <c r="K49" s="38"/>
      <c r="L49" s="38"/>
      <c r="M49" s="38"/>
      <c r="N49" s="38"/>
      <c r="O49" s="38">
        <v>445.2</v>
      </c>
      <c r="P49" s="38">
        <v>0.48</v>
      </c>
      <c r="Q49" s="10">
        <v>3639.25</v>
      </c>
      <c r="R49" s="30">
        <v>3639.25</v>
      </c>
      <c r="S49" s="92">
        <v>1</v>
      </c>
      <c r="T49" s="30">
        <f t="shared" si="3"/>
        <v>3639.25</v>
      </c>
    </row>
    <row r="50" spans="1:21" x14ac:dyDescent="0.2">
      <c r="A50" s="18"/>
      <c r="B50" s="20"/>
      <c r="C50" s="2" t="s">
        <v>11</v>
      </c>
      <c r="D50" s="4" t="s">
        <v>12</v>
      </c>
      <c r="E50" s="35"/>
      <c r="F50" s="36"/>
      <c r="G50" s="36"/>
      <c r="H50" s="36"/>
      <c r="I50" s="36">
        <v>727.76</v>
      </c>
      <c r="J50" s="36"/>
      <c r="K50" s="36"/>
      <c r="L50" s="36"/>
      <c r="M50" s="36"/>
      <c r="N50" s="36"/>
      <c r="O50" s="36">
        <v>1987.59</v>
      </c>
      <c r="P50" s="36"/>
      <c r="Q50" s="9">
        <v>2715.35</v>
      </c>
      <c r="R50" s="29">
        <v>2715.35</v>
      </c>
      <c r="S50" s="91">
        <v>1</v>
      </c>
      <c r="T50" s="29">
        <f t="shared" si="3"/>
        <v>2715.35</v>
      </c>
    </row>
    <row r="51" spans="1:21" x14ac:dyDescent="0.2">
      <c r="A51" s="18"/>
      <c r="B51" s="20"/>
      <c r="C51" s="3"/>
      <c r="D51" s="6" t="s">
        <v>63</v>
      </c>
      <c r="E51" s="52"/>
      <c r="F51" s="53"/>
      <c r="G51" s="53">
        <v>24016.95</v>
      </c>
      <c r="H51" s="53">
        <v>6488.19</v>
      </c>
      <c r="I51" s="53"/>
      <c r="J51" s="53"/>
      <c r="K51" s="53"/>
      <c r="L51" s="53"/>
      <c r="M51" s="53"/>
      <c r="N51" s="53"/>
      <c r="O51" s="53"/>
      <c r="P51" s="53"/>
      <c r="Q51" s="11">
        <v>30505.14</v>
      </c>
      <c r="R51" s="51">
        <v>30505.14</v>
      </c>
      <c r="S51" s="95">
        <v>1</v>
      </c>
      <c r="T51" s="51">
        <f t="shared" si="3"/>
        <v>30505.14</v>
      </c>
    </row>
    <row r="52" spans="1:21" x14ac:dyDescent="0.2">
      <c r="A52" s="18"/>
      <c r="B52" s="20"/>
      <c r="C52" s="7" t="s">
        <v>18</v>
      </c>
      <c r="D52" s="8"/>
      <c r="E52" s="37"/>
      <c r="F52" s="38"/>
      <c r="G52" s="38">
        <v>24016.95</v>
      </c>
      <c r="H52" s="38">
        <v>6488.19</v>
      </c>
      <c r="I52" s="38">
        <v>727.76</v>
      </c>
      <c r="J52" s="38"/>
      <c r="K52" s="38"/>
      <c r="L52" s="38"/>
      <c r="M52" s="38"/>
      <c r="N52" s="38"/>
      <c r="O52" s="38">
        <v>1987.59</v>
      </c>
      <c r="P52" s="38"/>
      <c r="Q52" s="10">
        <v>33220.49</v>
      </c>
      <c r="R52" s="30">
        <v>33220.49</v>
      </c>
      <c r="S52" s="92">
        <v>1</v>
      </c>
      <c r="T52" s="30">
        <f t="shared" si="3"/>
        <v>33220.49</v>
      </c>
    </row>
    <row r="53" spans="1:21" x14ac:dyDescent="0.2">
      <c r="A53" s="18"/>
      <c r="B53" s="22" t="s">
        <v>193</v>
      </c>
      <c r="C53" s="23"/>
      <c r="D53" s="23"/>
      <c r="E53" s="39">
        <v>1.91</v>
      </c>
      <c r="F53" s="40"/>
      <c r="G53" s="40">
        <v>26662.5</v>
      </c>
      <c r="H53" s="40">
        <v>6958.41</v>
      </c>
      <c r="I53" s="40">
        <v>803.65</v>
      </c>
      <c r="J53" s="40"/>
      <c r="K53" s="40"/>
      <c r="L53" s="40"/>
      <c r="M53" s="40"/>
      <c r="N53" s="40"/>
      <c r="O53" s="40">
        <v>2432.79</v>
      </c>
      <c r="P53" s="40">
        <v>0.48</v>
      </c>
      <c r="Q53" s="24">
        <v>36859.74</v>
      </c>
      <c r="R53" s="31">
        <v>36859.74</v>
      </c>
      <c r="S53" s="93">
        <v>1</v>
      </c>
      <c r="T53" s="31">
        <f t="shared" si="3"/>
        <v>36859.74</v>
      </c>
    </row>
    <row r="54" spans="1:21" x14ac:dyDescent="0.2">
      <c r="A54" s="18"/>
      <c r="B54" s="19" t="s">
        <v>14</v>
      </c>
      <c r="C54" s="2" t="s">
        <v>11</v>
      </c>
      <c r="D54" s="4" t="s">
        <v>64</v>
      </c>
      <c r="E54" s="35"/>
      <c r="F54" s="36"/>
      <c r="G54" s="36">
        <v>104956.03</v>
      </c>
      <c r="H54" s="36">
        <v>13553.72</v>
      </c>
      <c r="I54" s="36"/>
      <c r="J54" s="36"/>
      <c r="K54" s="36"/>
      <c r="L54" s="36"/>
      <c r="M54" s="36"/>
      <c r="N54" s="36"/>
      <c r="O54" s="36">
        <v>6544.18</v>
      </c>
      <c r="P54" s="36"/>
      <c r="Q54" s="9">
        <v>125053.93</v>
      </c>
      <c r="R54" s="29">
        <v>125053.93</v>
      </c>
      <c r="S54" s="91">
        <v>1</v>
      </c>
      <c r="T54" s="29">
        <f t="shared" si="3"/>
        <v>125053.93</v>
      </c>
    </row>
    <row r="55" spans="1:21" x14ac:dyDescent="0.2">
      <c r="A55" s="18"/>
      <c r="B55" s="20"/>
      <c r="C55" s="3"/>
      <c r="D55" s="6" t="s">
        <v>12</v>
      </c>
      <c r="E55" s="52">
        <v>953.20999999999992</v>
      </c>
      <c r="F55" s="53">
        <v>84.88</v>
      </c>
      <c r="G55" s="53">
        <v>537.96</v>
      </c>
      <c r="H55" s="53">
        <v>5218.3500000000004</v>
      </c>
      <c r="I55" s="53">
        <v>2835.2599999999998</v>
      </c>
      <c r="J55" s="53">
        <v>-0.56000000000000005</v>
      </c>
      <c r="K55" s="53">
        <v>-1.8800000000000003</v>
      </c>
      <c r="L55" s="53">
        <v>125.50999999999999</v>
      </c>
      <c r="M55" s="53">
        <v>431.51</v>
      </c>
      <c r="N55" s="53">
        <v>178.06</v>
      </c>
      <c r="O55" s="53">
        <v>2545.3000000000002</v>
      </c>
      <c r="P55" s="53">
        <v>425.14</v>
      </c>
      <c r="Q55" s="11">
        <v>13332.740000000002</v>
      </c>
      <c r="R55" s="51">
        <v>13332.740000000002</v>
      </c>
      <c r="S55" s="95">
        <v>1</v>
      </c>
      <c r="T55" s="51">
        <f t="shared" si="3"/>
        <v>13332.740000000002</v>
      </c>
    </row>
    <row r="56" spans="1:21" x14ac:dyDescent="0.2">
      <c r="A56" s="18"/>
      <c r="B56" s="20"/>
      <c r="C56" s="7" t="s">
        <v>18</v>
      </c>
      <c r="D56" s="8"/>
      <c r="E56" s="37">
        <v>953.20999999999992</v>
      </c>
      <c r="F56" s="38">
        <v>84.88</v>
      </c>
      <c r="G56" s="38">
        <v>105493.99</v>
      </c>
      <c r="H56" s="38">
        <v>18772.07</v>
      </c>
      <c r="I56" s="38">
        <v>2835.2599999999998</v>
      </c>
      <c r="J56" s="38">
        <v>-0.56000000000000005</v>
      </c>
      <c r="K56" s="38">
        <v>-1.8800000000000003</v>
      </c>
      <c r="L56" s="38">
        <v>125.50999999999999</v>
      </c>
      <c r="M56" s="38">
        <v>431.51</v>
      </c>
      <c r="N56" s="38">
        <v>178.06</v>
      </c>
      <c r="O56" s="38">
        <v>9089.48</v>
      </c>
      <c r="P56" s="38">
        <v>425.14</v>
      </c>
      <c r="Q56" s="10">
        <v>138386.66999999998</v>
      </c>
      <c r="R56" s="30">
        <v>138386.66999999998</v>
      </c>
      <c r="S56" s="92">
        <v>1</v>
      </c>
      <c r="T56" s="30">
        <f t="shared" si="3"/>
        <v>138386.66999999998</v>
      </c>
    </row>
    <row r="57" spans="1:21" x14ac:dyDescent="0.2">
      <c r="A57" s="18"/>
      <c r="B57" s="22" t="s">
        <v>20</v>
      </c>
      <c r="C57" s="23"/>
      <c r="D57" s="23"/>
      <c r="E57" s="39">
        <v>953.20999999999992</v>
      </c>
      <c r="F57" s="40">
        <v>84.88</v>
      </c>
      <c r="G57" s="40">
        <v>105493.99</v>
      </c>
      <c r="H57" s="40">
        <v>18772.07</v>
      </c>
      <c r="I57" s="40">
        <v>2835.2599999999998</v>
      </c>
      <c r="J57" s="40">
        <v>-0.56000000000000005</v>
      </c>
      <c r="K57" s="40">
        <v>-1.8800000000000003</v>
      </c>
      <c r="L57" s="40">
        <v>125.50999999999999</v>
      </c>
      <c r="M57" s="40">
        <v>431.51</v>
      </c>
      <c r="N57" s="40">
        <v>178.06</v>
      </c>
      <c r="O57" s="40">
        <v>9089.48</v>
      </c>
      <c r="P57" s="40">
        <v>425.14</v>
      </c>
      <c r="Q57" s="24">
        <v>138386.66999999998</v>
      </c>
      <c r="R57" s="31">
        <v>138386.66999999998</v>
      </c>
      <c r="S57" s="93">
        <v>1</v>
      </c>
      <c r="T57" s="31">
        <f t="shared" si="3"/>
        <v>138386.66999999998</v>
      </c>
    </row>
    <row r="58" spans="1:21" x14ac:dyDescent="0.2">
      <c r="A58" s="135" t="s">
        <v>22</v>
      </c>
      <c r="B58" s="136"/>
      <c r="C58" s="136"/>
      <c r="D58" s="136"/>
      <c r="E58" s="138">
        <v>955.11999999999989</v>
      </c>
      <c r="F58" s="139">
        <v>84.88</v>
      </c>
      <c r="G58" s="139">
        <v>132156.49</v>
      </c>
      <c r="H58" s="139">
        <v>25730.479999999996</v>
      </c>
      <c r="I58" s="139">
        <v>3638.91</v>
      </c>
      <c r="J58" s="139">
        <v>-0.56000000000000005</v>
      </c>
      <c r="K58" s="139">
        <v>-1.8800000000000003</v>
      </c>
      <c r="L58" s="139">
        <v>125.50999999999999</v>
      </c>
      <c r="M58" s="139">
        <v>431.51</v>
      </c>
      <c r="N58" s="139">
        <v>178.06</v>
      </c>
      <c r="O58" s="139">
        <v>11522.27</v>
      </c>
      <c r="P58" s="139">
        <v>425.62</v>
      </c>
      <c r="Q58" s="140">
        <v>175246.40999999997</v>
      </c>
      <c r="R58" s="152">
        <v>175246.40999999997</v>
      </c>
      <c r="S58" s="186">
        <v>1</v>
      </c>
      <c r="T58" s="152">
        <f t="shared" si="3"/>
        <v>175246.40999999997</v>
      </c>
    </row>
    <row r="59" spans="1:21" x14ac:dyDescent="0.2">
      <c r="A59" s="4"/>
      <c r="B59" s="4"/>
      <c r="C59" s="4"/>
      <c r="D59" s="4"/>
      <c r="E59" s="35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9"/>
      <c r="R59" s="29"/>
      <c r="S59" s="91"/>
      <c r="T59" s="29"/>
    </row>
    <row r="60" spans="1:21" ht="25.5" x14ac:dyDescent="0.2">
      <c r="A60" s="158" t="s">
        <v>66</v>
      </c>
      <c r="B60" s="19" t="s">
        <v>67</v>
      </c>
      <c r="C60" s="2" t="s">
        <v>68</v>
      </c>
      <c r="D60" s="4" t="s">
        <v>92</v>
      </c>
      <c r="E60" s="35"/>
      <c r="F60" s="36"/>
      <c r="G60" s="36"/>
      <c r="H60" s="36">
        <v>3202.3</v>
      </c>
      <c r="I60" s="36"/>
      <c r="J60" s="36"/>
      <c r="K60" s="36"/>
      <c r="L60" s="36"/>
      <c r="M60" s="36"/>
      <c r="N60" s="36"/>
      <c r="O60" s="36"/>
      <c r="P60" s="36">
        <v>6292.43</v>
      </c>
      <c r="Q60" s="9">
        <v>9494.73</v>
      </c>
      <c r="R60" s="29">
        <v>9494.73</v>
      </c>
      <c r="S60" s="91">
        <v>1</v>
      </c>
      <c r="T60" s="29">
        <f t="shared" ref="T60:T65" si="4">S60*Q60</f>
        <v>9494.73</v>
      </c>
    </row>
    <row r="61" spans="1:21" x14ac:dyDescent="0.2">
      <c r="A61" s="160"/>
      <c r="B61" s="20"/>
      <c r="C61" s="3"/>
      <c r="D61" s="6" t="s">
        <v>69</v>
      </c>
      <c r="E61" s="52">
        <v>450.53</v>
      </c>
      <c r="F61" s="53">
        <v>478.31</v>
      </c>
      <c r="G61" s="53">
        <v>2577.14</v>
      </c>
      <c r="H61" s="53">
        <v>5119.3599999999997</v>
      </c>
      <c r="I61" s="53">
        <v>5637.39</v>
      </c>
      <c r="J61" s="53">
        <v>5732.72</v>
      </c>
      <c r="K61" s="53">
        <v>5768.27</v>
      </c>
      <c r="L61" s="53">
        <v>5805.56</v>
      </c>
      <c r="M61" s="53">
        <v>5849.43</v>
      </c>
      <c r="N61" s="53">
        <v>5987.32</v>
      </c>
      <c r="O61" s="59">
        <v>6452.76</v>
      </c>
      <c r="P61" s="59">
        <v>-1969.74</v>
      </c>
      <c r="Q61" s="11">
        <v>47889.05000000001</v>
      </c>
      <c r="R61" s="51">
        <v>47889.05000000001</v>
      </c>
      <c r="S61" s="95">
        <v>0.90638736830235711</v>
      </c>
      <c r="T61" s="104">
        <f t="shared" si="4"/>
        <v>43406.030000000006</v>
      </c>
      <c r="U61" s="109"/>
    </row>
    <row r="62" spans="1:21" x14ac:dyDescent="0.2">
      <c r="A62" s="18"/>
      <c r="B62" s="20"/>
      <c r="C62" s="3"/>
      <c r="D62" s="6" t="s">
        <v>70</v>
      </c>
      <c r="E62" s="52">
        <v>216.51000000000002</v>
      </c>
      <c r="F62" s="53">
        <v>6.0299999999999994</v>
      </c>
      <c r="G62" s="53">
        <v>35606.11</v>
      </c>
      <c r="H62" s="53">
        <v>6741.92</v>
      </c>
      <c r="I62" s="53">
        <v>548.7399999999999</v>
      </c>
      <c r="J62" s="53">
        <v>-0.08</v>
      </c>
      <c r="K62" s="53">
        <v>-0.27</v>
      </c>
      <c r="L62" s="53">
        <v>13.5</v>
      </c>
      <c r="M62" s="53">
        <v>65.62</v>
      </c>
      <c r="N62" s="53">
        <v>-299.78999999999996</v>
      </c>
      <c r="O62" s="53">
        <v>3635.18</v>
      </c>
      <c r="P62" s="53">
        <v>26.98</v>
      </c>
      <c r="Q62" s="11">
        <v>46560.450000000004</v>
      </c>
      <c r="R62" s="51">
        <v>46560.450000000004</v>
      </c>
      <c r="S62" s="95">
        <v>1</v>
      </c>
      <c r="T62" s="51">
        <f t="shared" si="4"/>
        <v>46560.450000000004</v>
      </c>
    </row>
    <row r="63" spans="1:21" x14ac:dyDescent="0.2">
      <c r="A63" s="18"/>
      <c r="B63" s="20"/>
      <c r="C63" s="3"/>
      <c r="D63" s="6" t="s">
        <v>71</v>
      </c>
      <c r="E63" s="52">
        <v>4.49</v>
      </c>
      <c r="F63" s="53">
        <v>0.26</v>
      </c>
      <c r="G63" s="53">
        <v>861.25</v>
      </c>
      <c r="H63" s="53">
        <v>169.17</v>
      </c>
      <c r="I63" s="53">
        <v>25.490000000000002</v>
      </c>
      <c r="J63" s="53"/>
      <c r="K63" s="53"/>
      <c r="L63" s="53">
        <v>1.8</v>
      </c>
      <c r="M63" s="53">
        <v>15.209999999999999</v>
      </c>
      <c r="N63" s="53">
        <v>-3.2700000000000031</v>
      </c>
      <c r="O63" s="53">
        <v>66.72</v>
      </c>
      <c r="P63" s="53">
        <v>0.54</v>
      </c>
      <c r="Q63" s="11">
        <v>1141.6600000000001</v>
      </c>
      <c r="R63" s="51">
        <v>1141.6600000000001</v>
      </c>
      <c r="S63" s="95">
        <v>1</v>
      </c>
      <c r="T63" s="51">
        <f t="shared" si="4"/>
        <v>1141.6600000000001</v>
      </c>
    </row>
    <row r="64" spans="1:21" x14ac:dyDescent="0.2">
      <c r="A64" s="18"/>
      <c r="B64" s="20"/>
      <c r="C64" s="3"/>
      <c r="D64" s="6" t="s">
        <v>89</v>
      </c>
      <c r="E64" s="52"/>
      <c r="F64" s="53"/>
      <c r="G64" s="53">
        <v>4930.6500000000005</v>
      </c>
      <c r="H64" s="53">
        <v>265.39</v>
      </c>
      <c r="I64" s="53">
        <v>31.87</v>
      </c>
      <c r="J64" s="53"/>
      <c r="K64" s="53">
        <v>-0.01</v>
      </c>
      <c r="L64" s="53">
        <v>0.83</v>
      </c>
      <c r="M64" s="53">
        <v>1.93</v>
      </c>
      <c r="N64" s="53">
        <v>-77.850000000000009</v>
      </c>
      <c r="O64" s="53">
        <v>87.7</v>
      </c>
      <c r="P64" s="53">
        <v>1.58</v>
      </c>
      <c r="Q64" s="11">
        <v>5242.09</v>
      </c>
      <c r="R64" s="51">
        <v>5242.09</v>
      </c>
      <c r="S64" s="95">
        <v>1</v>
      </c>
      <c r="T64" s="51">
        <f t="shared" si="4"/>
        <v>5242.09</v>
      </c>
    </row>
    <row r="65" spans="1:20" x14ac:dyDescent="0.2">
      <c r="A65" s="18"/>
      <c r="B65" s="20"/>
      <c r="C65" s="3"/>
      <c r="D65" s="6" t="s">
        <v>72</v>
      </c>
      <c r="E65" s="52">
        <v>467.32</v>
      </c>
      <c r="F65" s="53">
        <v>175.98</v>
      </c>
      <c r="G65" s="53">
        <v>1505.77</v>
      </c>
      <c r="H65" s="53">
        <v>431.62</v>
      </c>
      <c r="I65" s="53">
        <v>554.61</v>
      </c>
      <c r="J65" s="53">
        <v>-1.33</v>
      </c>
      <c r="K65" s="53">
        <v>-4.0600000000000005</v>
      </c>
      <c r="L65" s="53">
        <v>182.46</v>
      </c>
      <c r="M65" s="53">
        <v>801.98</v>
      </c>
      <c r="N65" s="53">
        <v>124.77999999999997</v>
      </c>
      <c r="O65" s="53">
        <v>56.47</v>
      </c>
      <c r="P65" s="53">
        <v>339.02</v>
      </c>
      <c r="Q65" s="11">
        <v>4634.6200000000008</v>
      </c>
      <c r="R65" s="51">
        <v>4634.6200000000008</v>
      </c>
      <c r="S65" s="111">
        <v>1</v>
      </c>
      <c r="T65" s="51">
        <f t="shared" si="4"/>
        <v>4634.6200000000008</v>
      </c>
    </row>
    <row r="66" spans="1:20" x14ac:dyDescent="0.2">
      <c r="A66" s="18"/>
      <c r="B66" s="20"/>
      <c r="C66" s="7" t="s">
        <v>194</v>
      </c>
      <c r="D66" s="8"/>
      <c r="E66" s="37">
        <v>1138.8499999999999</v>
      </c>
      <c r="F66" s="38">
        <v>660.57999999999993</v>
      </c>
      <c r="G66" s="38">
        <v>45480.92</v>
      </c>
      <c r="H66" s="38">
        <v>15929.76</v>
      </c>
      <c r="I66" s="38">
        <v>6798.0999999999995</v>
      </c>
      <c r="J66" s="38">
        <v>5731.31</v>
      </c>
      <c r="K66" s="38">
        <v>5763.9299999999994</v>
      </c>
      <c r="L66" s="38">
        <v>6004.1500000000005</v>
      </c>
      <c r="M66" s="38">
        <v>6734.17</v>
      </c>
      <c r="N66" s="38">
        <v>5731.1899999999987</v>
      </c>
      <c r="O66" s="38">
        <v>10298.83</v>
      </c>
      <c r="P66" s="38">
        <v>4690.8099999999995</v>
      </c>
      <c r="Q66" s="10">
        <v>114962.6</v>
      </c>
      <c r="R66" s="30">
        <v>114962.6</v>
      </c>
      <c r="S66" s="110">
        <f>T66/R66</f>
        <v>0.96100453538803066</v>
      </c>
      <c r="T66" s="30">
        <f>SUBTOTAL(9,T60:T65)</f>
        <v>110479.58000000002</v>
      </c>
    </row>
    <row r="67" spans="1:20" x14ac:dyDescent="0.2">
      <c r="A67" s="18"/>
      <c r="B67" s="22" t="s">
        <v>195</v>
      </c>
      <c r="C67" s="23"/>
      <c r="D67" s="23"/>
      <c r="E67" s="39">
        <v>1138.8499999999999</v>
      </c>
      <c r="F67" s="40">
        <v>660.57999999999993</v>
      </c>
      <c r="G67" s="40">
        <v>45480.92</v>
      </c>
      <c r="H67" s="40">
        <v>15929.76</v>
      </c>
      <c r="I67" s="40">
        <v>6798.0999999999995</v>
      </c>
      <c r="J67" s="40">
        <v>5731.31</v>
      </c>
      <c r="K67" s="40">
        <v>5763.9299999999994</v>
      </c>
      <c r="L67" s="40">
        <v>6004.1500000000005</v>
      </c>
      <c r="M67" s="40">
        <v>6734.17</v>
      </c>
      <c r="N67" s="40">
        <v>5731.1899999999987</v>
      </c>
      <c r="O67" s="40">
        <v>10298.83</v>
      </c>
      <c r="P67" s="40">
        <v>4690.8099999999995</v>
      </c>
      <c r="Q67" s="24">
        <v>114962.6</v>
      </c>
      <c r="R67" s="31">
        <v>114962.6</v>
      </c>
      <c r="S67" s="93">
        <f t="shared" ref="S67:S68" si="5">T67/R67</f>
        <v>0.96100453538803066</v>
      </c>
      <c r="T67" s="31">
        <f>SUBTOTAL(9,T60:T66)</f>
        <v>110479.58000000002</v>
      </c>
    </row>
    <row r="68" spans="1:20" x14ac:dyDescent="0.2">
      <c r="A68" s="135" t="s">
        <v>196</v>
      </c>
      <c r="B68" s="136"/>
      <c r="C68" s="136"/>
      <c r="D68" s="136"/>
      <c r="E68" s="138">
        <v>1138.8499999999999</v>
      </c>
      <c r="F68" s="139">
        <v>660.57999999999993</v>
      </c>
      <c r="G68" s="139">
        <v>45480.92</v>
      </c>
      <c r="H68" s="139">
        <v>15929.76</v>
      </c>
      <c r="I68" s="139">
        <v>6798.0999999999995</v>
      </c>
      <c r="J68" s="139">
        <v>5731.31</v>
      </c>
      <c r="K68" s="139">
        <v>5763.9299999999994</v>
      </c>
      <c r="L68" s="139">
        <v>6004.1500000000005</v>
      </c>
      <c r="M68" s="139">
        <v>6734.17</v>
      </c>
      <c r="N68" s="139">
        <v>5731.1899999999987</v>
      </c>
      <c r="O68" s="139">
        <v>10298.83</v>
      </c>
      <c r="P68" s="139">
        <v>4690.8099999999995</v>
      </c>
      <c r="Q68" s="140">
        <v>114962.6</v>
      </c>
      <c r="R68" s="152">
        <v>114962.6</v>
      </c>
      <c r="S68" s="186">
        <f t="shared" si="5"/>
        <v>0.96100453538803066</v>
      </c>
      <c r="T68" s="152">
        <f>SUBTOTAL(9,T60:T66)</f>
        <v>110479.58000000002</v>
      </c>
    </row>
    <row r="69" spans="1:20" ht="13.5" thickBot="1" x14ac:dyDescent="0.25">
      <c r="A69" s="4"/>
      <c r="B69" s="4"/>
      <c r="C69" s="4"/>
      <c r="D69" s="4"/>
      <c r="E69" s="35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9"/>
      <c r="R69" s="29"/>
      <c r="S69" s="91"/>
      <c r="T69" s="29"/>
    </row>
    <row r="70" spans="1:20" ht="13.5" thickBot="1" x14ac:dyDescent="0.25">
      <c r="A70" s="142" t="s">
        <v>17</v>
      </c>
      <c r="B70" s="143"/>
      <c r="C70" s="143"/>
      <c r="D70" s="143"/>
      <c r="E70" s="144">
        <v>4955.3099999999995</v>
      </c>
      <c r="F70" s="145">
        <v>894.3</v>
      </c>
      <c r="G70" s="145">
        <v>697298.03000000014</v>
      </c>
      <c r="H70" s="145">
        <v>145642.05000000005</v>
      </c>
      <c r="I70" s="145">
        <v>25895.48</v>
      </c>
      <c r="J70" s="145">
        <v>5729.6</v>
      </c>
      <c r="K70" s="145">
        <v>5758.829999999999</v>
      </c>
      <c r="L70" s="145">
        <v>6344.2300000000005</v>
      </c>
      <c r="M70" s="145">
        <v>8114.4500000000007</v>
      </c>
      <c r="N70" s="145">
        <v>14079.740000000002</v>
      </c>
      <c r="O70" s="145">
        <v>123050.11999999998</v>
      </c>
      <c r="P70" s="145">
        <v>6069.73</v>
      </c>
      <c r="Q70" s="146">
        <v>1043831.87</v>
      </c>
      <c r="R70" s="153">
        <v>1043831.87</v>
      </c>
      <c r="S70" s="187">
        <f>T70/R70</f>
        <v>0.99570522789268745</v>
      </c>
      <c r="T70" s="153">
        <f>+T68+T58+T46+T38+T23</f>
        <v>1039348.8500000001</v>
      </c>
    </row>
  </sheetData>
  <pageMargins left="0.7" right="0.7" top="0.75" bottom="0.75" header="0.3" footer="0.3"/>
  <pageSetup scale="51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5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7" customWidth="1"/>
    <col min="2" max="2" width="40.7109375" customWidth="1"/>
    <col min="3" max="3" width="25.7109375" customWidth="1"/>
    <col min="4" max="4" width="40.7109375" customWidth="1"/>
    <col min="5" max="5" width="8.5703125" bestFit="1" customWidth="1"/>
    <col min="6" max="6" width="9.5703125" bestFit="1" customWidth="1"/>
    <col min="7" max="7" width="11.28515625" bestFit="1" customWidth="1"/>
    <col min="8" max="11" width="9.5703125" bestFit="1" customWidth="1"/>
    <col min="12" max="13" width="8.5703125" bestFit="1" customWidth="1"/>
    <col min="14" max="15" width="9.5703125" bestFit="1" customWidth="1"/>
    <col min="16" max="16" width="8.5703125" bestFit="1" customWidth="1"/>
    <col min="17" max="17" width="14.5703125" bestFit="1" customWidth="1"/>
    <col min="18" max="18" width="14.42578125" bestFit="1" customWidth="1"/>
    <col min="19" max="19" width="8.140625" style="96" bestFit="1" customWidth="1"/>
    <col min="20" max="20" width="16.42578125" bestFit="1" customWidth="1"/>
  </cols>
  <sheetData>
    <row r="1" spans="1:20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97"/>
      <c r="T1" s="1"/>
    </row>
    <row r="2" spans="1:20" x14ac:dyDescent="0.2">
      <c r="A2" t="s">
        <v>232</v>
      </c>
      <c r="B2" t="s">
        <v>220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90"/>
      <c r="T5" s="134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85" t="s">
        <v>586</v>
      </c>
      <c r="T6" s="151" t="s">
        <v>588</v>
      </c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90"/>
      <c r="T7" s="28"/>
    </row>
    <row r="8" spans="1:20" ht="25.5" x14ac:dyDescent="0.2">
      <c r="A8" s="158" t="s">
        <v>9</v>
      </c>
      <c r="B8" s="19" t="s">
        <v>39</v>
      </c>
      <c r="C8" s="2" t="s">
        <v>11</v>
      </c>
      <c r="D8" s="4" t="s">
        <v>73</v>
      </c>
      <c r="E8" s="35"/>
      <c r="F8" s="36"/>
      <c r="G8" s="36">
        <v>7289.599999999994</v>
      </c>
      <c r="H8" s="36"/>
      <c r="I8" s="36">
        <v>5145.920000000001</v>
      </c>
      <c r="J8" s="36"/>
      <c r="K8" s="36">
        <v>5937.6000000000013</v>
      </c>
      <c r="L8" s="36">
        <v>5343.8400000000011</v>
      </c>
      <c r="M8" s="36">
        <v>7916.800000000002</v>
      </c>
      <c r="N8" s="36">
        <v>5145.920000000001</v>
      </c>
      <c r="O8" s="36"/>
      <c r="P8" s="36"/>
      <c r="Q8" s="9">
        <v>36779.68</v>
      </c>
      <c r="R8" s="29">
        <v>36779.68</v>
      </c>
      <c r="S8" s="91">
        <v>1</v>
      </c>
      <c r="T8" s="29">
        <f>S8*Q8</f>
        <v>36779.68</v>
      </c>
    </row>
    <row r="9" spans="1:20" x14ac:dyDescent="0.2">
      <c r="A9" s="18"/>
      <c r="B9" s="20"/>
      <c r="C9" s="3"/>
      <c r="D9" s="6" t="s">
        <v>221</v>
      </c>
      <c r="E9" s="52">
        <v>6566.4000000000024</v>
      </c>
      <c r="F9" s="53">
        <v>7113.6000000000031</v>
      </c>
      <c r="G9" s="53">
        <v>9302.4000000000051</v>
      </c>
      <c r="H9" s="53"/>
      <c r="I9" s="53">
        <v>5869.0799999999981</v>
      </c>
      <c r="J9" s="53">
        <v>7266.4799999999959</v>
      </c>
      <c r="K9" s="53"/>
      <c r="L9" s="53"/>
      <c r="M9" s="53"/>
      <c r="N9" s="53">
        <v>6986.9999999999964</v>
      </c>
      <c r="O9" s="53"/>
      <c r="P9" s="53"/>
      <c r="Q9" s="11">
        <v>43104.960000000006</v>
      </c>
      <c r="R9" s="51">
        <v>43104.960000000006</v>
      </c>
      <c r="S9" s="95">
        <v>1</v>
      </c>
      <c r="T9" s="51">
        <f t="shared" ref="T9:T26" si="0">S9*Q9</f>
        <v>43104.960000000006</v>
      </c>
    </row>
    <row r="10" spans="1:20" x14ac:dyDescent="0.2">
      <c r="A10" s="18"/>
      <c r="B10" s="20"/>
      <c r="C10" s="3"/>
      <c r="D10" s="6" t="s">
        <v>12</v>
      </c>
      <c r="E10" s="52">
        <v>-127.25999999999988</v>
      </c>
      <c r="F10" s="53">
        <v>1047.1199999999999</v>
      </c>
      <c r="G10" s="53">
        <v>1304.1799999999998</v>
      </c>
      <c r="H10" s="53">
        <v>8825.119999999999</v>
      </c>
      <c r="I10" s="53">
        <v>1946.77</v>
      </c>
      <c r="J10" s="53">
        <v>6159.0100000000011</v>
      </c>
      <c r="K10" s="53">
        <v>4027.34</v>
      </c>
      <c r="L10" s="53">
        <v>4190.5200000000004</v>
      </c>
      <c r="M10" s="53">
        <v>8712.59</v>
      </c>
      <c r="N10" s="53">
        <v>-3292.29</v>
      </c>
      <c r="O10" s="53">
        <v>9106.9200000000019</v>
      </c>
      <c r="P10" s="53">
        <v>11187.89</v>
      </c>
      <c r="Q10" s="11">
        <v>53087.91</v>
      </c>
      <c r="R10" s="51">
        <v>53087.91</v>
      </c>
      <c r="S10" s="95">
        <v>1</v>
      </c>
      <c r="T10" s="51">
        <f t="shared" si="0"/>
        <v>53087.91</v>
      </c>
    </row>
    <row r="11" spans="1:20" x14ac:dyDescent="0.2">
      <c r="A11" s="18"/>
      <c r="B11" s="20"/>
      <c r="C11" s="7" t="s">
        <v>18</v>
      </c>
      <c r="D11" s="8"/>
      <c r="E11" s="37">
        <v>6439.1400000000021</v>
      </c>
      <c r="F11" s="38">
        <v>8160.720000000003</v>
      </c>
      <c r="G11" s="38">
        <v>17896.18</v>
      </c>
      <c r="H11" s="38">
        <v>8825.119999999999</v>
      </c>
      <c r="I11" s="38">
        <v>12961.77</v>
      </c>
      <c r="J11" s="38">
        <v>13425.489999999998</v>
      </c>
      <c r="K11" s="38">
        <v>9964.9400000000023</v>
      </c>
      <c r="L11" s="38">
        <v>9534.36</v>
      </c>
      <c r="M11" s="38">
        <v>16629.390000000003</v>
      </c>
      <c r="N11" s="38">
        <v>8840.6299999999974</v>
      </c>
      <c r="O11" s="38">
        <v>9106.9200000000019</v>
      </c>
      <c r="P11" s="38">
        <v>11187.89</v>
      </c>
      <c r="Q11" s="10">
        <v>132972.55000000002</v>
      </c>
      <c r="R11" s="30">
        <v>132972.55000000002</v>
      </c>
      <c r="S11" s="92">
        <v>1</v>
      </c>
      <c r="T11" s="30">
        <f t="shared" si="0"/>
        <v>132972.55000000002</v>
      </c>
    </row>
    <row r="12" spans="1:20" x14ac:dyDescent="0.2">
      <c r="A12" s="18"/>
      <c r="B12" s="22" t="s">
        <v>150</v>
      </c>
      <c r="C12" s="23"/>
      <c r="D12" s="23"/>
      <c r="E12" s="39">
        <v>6439.1400000000021</v>
      </c>
      <c r="F12" s="40">
        <v>8160.720000000003</v>
      </c>
      <c r="G12" s="40">
        <v>17896.18</v>
      </c>
      <c r="H12" s="40">
        <v>8825.119999999999</v>
      </c>
      <c r="I12" s="40">
        <v>12961.77</v>
      </c>
      <c r="J12" s="40">
        <v>13425.489999999998</v>
      </c>
      <c r="K12" s="40">
        <v>9964.9400000000023</v>
      </c>
      <c r="L12" s="40">
        <v>9534.36</v>
      </c>
      <c r="M12" s="40">
        <v>16629.390000000003</v>
      </c>
      <c r="N12" s="40">
        <v>8840.6299999999974</v>
      </c>
      <c r="O12" s="40">
        <v>9106.9200000000019</v>
      </c>
      <c r="P12" s="40">
        <v>11187.89</v>
      </c>
      <c r="Q12" s="24">
        <v>132972.55000000002</v>
      </c>
      <c r="R12" s="31">
        <v>132972.55000000002</v>
      </c>
      <c r="S12" s="93">
        <v>1</v>
      </c>
      <c r="T12" s="31">
        <f t="shared" si="0"/>
        <v>132972.55000000002</v>
      </c>
    </row>
    <row r="13" spans="1:20" x14ac:dyDescent="0.2">
      <c r="A13" s="18"/>
      <c r="B13" s="19" t="s">
        <v>41</v>
      </c>
      <c r="C13" s="2" t="s">
        <v>37</v>
      </c>
      <c r="D13" s="4" t="s">
        <v>224</v>
      </c>
      <c r="E13" s="35"/>
      <c r="F13" s="36"/>
      <c r="G13" s="36">
        <v>118356.22</v>
      </c>
      <c r="H13" s="36"/>
      <c r="I13" s="36"/>
      <c r="J13" s="36"/>
      <c r="K13" s="36"/>
      <c r="L13" s="36"/>
      <c r="M13" s="36"/>
      <c r="N13" s="36"/>
      <c r="O13" s="36"/>
      <c r="P13" s="36"/>
      <c r="Q13" s="9">
        <v>118356.22</v>
      </c>
      <c r="R13" s="29">
        <v>118356.22</v>
      </c>
      <c r="S13" s="91">
        <v>1</v>
      </c>
      <c r="T13" s="29">
        <f t="shared" si="0"/>
        <v>118356.22</v>
      </c>
    </row>
    <row r="14" spans="1:20" x14ac:dyDescent="0.2">
      <c r="A14" s="18"/>
      <c r="B14" s="20"/>
      <c r="C14" s="3"/>
      <c r="D14" s="6" t="s">
        <v>38</v>
      </c>
      <c r="E14" s="52"/>
      <c r="F14" s="53">
        <v>39097.65</v>
      </c>
      <c r="G14" s="53"/>
      <c r="H14" s="53"/>
      <c r="I14" s="53"/>
      <c r="J14" s="53">
        <v>24068</v>
      </c>
      <c r="K14" s="53">
        <v>735</v>
      </c>
      <c r="L14" s="53"/>
      <c r="M14" s="53"/>
      <c r="N14" s="53"/>
      <c r="O14" s="53"/>
      <c r="P14" s="53">
        <v>3323.65</v>
      </c>
      <c r="Q14" s="11">
        <v>67224.3</v>
      </c>
      <c r="R14" s="51">
        <v>67224.3</v>
      </c>
      <c r="S14" s="95">
        <v>1</v>
      </c>
      <c r="T14" s="51">
        <f t="shared" si="0"/>
        <v>67224.3</v>
      </c>
    </row>
    <row r="15" spans="1:20" x14ac:dyDescent="0.2">
      <c r="A15" s="18"/>
      <c r="B15" s="20"/>
      <c r="C15" s="7" t="s">
        <v>147</v>
      </c>
      <c r="D15" s="8"/>
      <c r="E15" s="37"/>
      <c r="F15" s="38">
        <v>39097.65</v>
      </c>
      <c r="G15" s="38">
        <v>118356.22</v>
      </c>
      <c r="H15" s="38"/>
      <c r="I15" s="38"/>
      <c r="J15" s="38">
        <v>24068</v>
      </c>
      <c r="K15" s="38">
        <v>735</v>
      </c>
      <c r="L15" s="38"/>
      <c r="M15" s="38"/>
      <c r="N15" s="38"/>
      <c r="O15" s="38"/>
      <c r="P15" s="38">
        <v>3323.65</v>
      </c>
      <c r="Q15" s="10">
        <v>185580.52000000002</v>
      </c>
      <c r="R15" s="30">
        <v>185580.52000000002</v>
      </c>
      <c r="S15" s="92">
        <v>1</v>
      </c>
      <c r="T15" s="30">
        <f t="shared" si="0"/>
        <v>185580.52000000002</v>
      </c>
    </row>
    <row r="16" spans="1:20" x14ac:dyDescent="0.2">
      <c r="A16" s="18"/>
      <c r="B16" s="22" t="s">
        <v>151</v>
      </c>
      <c r="C16" s="23"/>
      <c r="D16" s="23"/>
      <c r="E16" s="39"/>
      <c r="F16" s="40">
        <v>39097.65</v>
      </c>
      <c r="G16" s="40">
        <v>118356.22</v>
      </c>
      <c r="H16" s="40"/>
      <c r="I16" s="40"/>
      <c r="J16" s="40">
        <v>24068</v>
      </c>
      <c r="K16" s="40">
        <v>735</v>
      </c>
      <c r="L16" s="40"/>
      <c r="M16" s="40"/>
      <c r="N16" s="40"/>
      <c r="O16" s="40"/>
      <c r="P16" s="40">
        <v>3323.65</v>
      </c>
      <c r="Q16" s="24">
        <v>185580.52000000002</v>
      </c>
      <c r="R16" s="31">
        <v>185580.52000000002</v>
      </c>
      <c r="S16" s="93">
        <v>1</v>
      </c>
      <c r="T16" s="31">
        <f t="shared" si="0"/>
        <v>185580.52000000002</v>
      </c>
    </row>
    <row r="17" spans="1:20" x14ac:dyDescent="0.2">
      <c r="A17" s="18"/>
      <c r="B17" s="19" t="s">
        <v>14</v>
      </c>
      <c r="C17" s="2" t="s">
        <v>11</v>
      </c>
      <c r="D17" s="4" t="s">
        <v>12</v>
      </c>
      <c r="E17" s="35">
        <v>681.14</v>
      </c>
      <c r="F17" s="36">
        <v>424.79000000000008</v>
      </c>
      <c r="G17" s="36">
        <v>-538.92000000000007</v>
      </c>
      <c r="H17" s="36">
        <v>-497.19999999999987</v>
      </c>
      <c r="I17" s="36">
        <v>3117.22</v>
      </c>
      <c r="J17" s="36">
        <v>-3065.04</v>
      </c>
      <c r="K17" s="36">
        <v>567.32999999999993</v>
      </c>
      <c r="L17" s="36">
        <v>1788.42</v>
      </c>
      <c r="M17" s="36">
        <v>-5246.7900000000009</v>
      </c>
      <c r="N17" s="36">
        <v>10765.070000000002</v>
      </c>
      <c r="O17" s="36">
        <v>-5154.9699999999993</v>
      </c>
      <c r="P17" s="36">
        <v>-1357.9100000000003</v>
      </c>
      <c r="Q17" s="9">
        <v>1483.1400000000008</v>
      </c>
      <c r="R17" s="29">
        <v>1483.1400000000008</v>
      </c>
      <c r="S17" s="91">
        <v>1</v>
      </c>
      <c r="T17" s="29">
        <f t="shared" si="0"/>
        <v>1483.1400000000008</v>
      </c>
    </row>
    <row r="18" spans="1:20" x14ac:dyDescent="0.2">
      <c r="A18" s="18"/>
      <c r="B18" s="20"/>
      <c r="C18" s="7" t="s">
        <v>18</v>
      </c>
      <c r="D18" s="8"/>
      <c r="E18" s="37">
        <v>681.14</v>
      </c>
      <c r="F18" s="38">
        <v>424.79000000000008</v>
      </c>
      <c r="G18" s="38">
        <v>-538.92000000000007</v>
      </c>
      <c r="H18" s="38">
        <v>-497.19999999999987</v>
      </c>
      <c r="I18" s="38">
        <v>3117.22</v>
      </c>
      <c r="J18" s="38">
        <v>-3065.04</v>
      </c>
      <c r="K18" s="38">
        <v>567.32999999999993</v>
      </c>
      <c r="L18" s="38">
        <v>1788.42</v>
      </c>
      <c r="M18" s="38">
        <v>-5246.7900000000009</v>
      </c>
      <c r="N18" s="38">
        <v>10765.070000000002</v>
      </c>
      <c r="O18" s="38">
        <v>-5154.9699999999993</v>
      </c>
      <c r="P18" s="38">
        <v>-1357.9100000000003</v>
      </c>
      <c r="Q18" s="10">
        <v>1483.1400000000008</v>
      </c>
      <c r="R18" s="30">
        <v>1483.1400000000008</v>
      </c>
      <c r="S18" s="92">
        <v>1</v>
      </c>
      <c r="T18" s="30">
        <f t="shared" si="0"/>
        <v>1483.1400000000008</v>
      </c>
    </row>
    <row r="19" spans="1:20" x14ac:dyDescent="0.2">
      <c r="A19" s="18"/>
      <c r="B19" s="22" t="s">
        <v>20</v>
      </c>
      <c r="C19" s="23"/>
      <c r="D19" s="23"/>
      <c r="E19" s="39">
        <v>681.14</v>
      </c>
      <c r="F19" s="40">
        <v>424.79000000000008</v>
      </c>
      <c r="G19" s="40">
        <v>-538.92000000000007</v>
      </c>
      <c r="H19" s="40">
        <v>-497.19999999999987</v>
      </c>
      <c r="I19" s="40">
        <v>3117.22</v>
      </c>
      <c r="J19" s="40">
        <v>-3065.04</v>
      </c>
      <c r="K19" s="40">
        <v>567.32999999999993</v>
      </c>
      <c r="L19" s="40">
        <v>1788.42</v>
      </c>
      <c r="M19" s="40">
        <v>-5246.7900000000009</v>
      </c>
      <c r="N19" s="40">
        <v>10765.070000000002</v>
      </c>
      <c r="O19" s="40">
        <v>-5154.9699999999993</v>
      </c>
      <c r="P19" s="40">
        <v>-1357.9100000000003</v>
      </c>
      <c r="Q19" s="24">
        <v>1483.1400000000008</v>
      </c>
      <c r="R19" s="31">
        <v>1483.1400000000008</v>
      </c>
      <c r="S19" s="93">
        <v>1</v>
      </c>
      <c r="T19" s="31">
        <f t="shared" si="0"/>
        <v>1483.1400000000008</v>
      </c>
    </row>
    <row r="20" spans="1:20" x14ac:dyDescent="0.2">
      <c r="A20" s="18"/>
      <c r="B20" s="19" t="s">
        <v>77</v>
      </c>
      <c r="C20" s="2" t="s">
        <v>11</v>
      </c>
      <c r="D20" s="4" t="s">
        <v>12</v>
      </c>
      <c r="E20" s="35"/>
      <c r="F20" s="36"/>
      <c r="G20" s="36"/>
      <c r="H20" s="36"/>
      <c r="I20" s="36"/>
      <c r="J20" s="36"/>
      <c r="K20" s="36"/>
      <c r="L20" s="36"/>
      <c r="M20" s="36"/>
      <c r="N20" s="36">
        <v>14.92</v>
      </c>
      <c r="O20" s="36"/>
      <c r="P20" s="36"/>
      <c r="Q20" s="9">
        <v>14.92</v>
      </c>
      <c r="R20" s="29">
        <v>14.92</v>
      </c>
      <c r="S20" s="91">
        <v>1</v>
      </c>
      <c r="T20" s="29">
        <f t="shared" si="0"/>
        <v>14.92</v>
      </c>
    </row>
    <row r="21" spans="1:20" x14ac:dyDescent="0.2">
      <c r="A21" s="18"/>
      <c r="B21" s="20"/>
      <c r="C21" s="7" t="s">
        <v>18</v>
      </c>
      <c r="D21" s="8"/>
      <c r="E21" s="37"/>
      <c r="F21" s="38"/>
      <c r="G21" s="38"/>
      <c r="H21" s="38"/>
      <c r="I21" s="38"/>
      <c r="J21" s="38"/>
      <c r="K21" s="38"/>
      <c r="L21" s="38"/>
      <c r="M21" s="38"/>
      <c r="N21" s="38">
        <v>14.92</v>
      </c>
      <c r="O21" s="38"/>
      <c r="P21" s="38"/>
      <c r="Q21" s="10">
        <v>14.92</v>
      </c>
      <c r="R21" s="30">
        <v>14.92</v>
      </c>
      <c r="S21" s="92">
        <v>1</v>
      </c>
      <c r="T21" s="30">
        <f t="shared" si="0"/>
        <v>14.92</v>
      </c>
    </row>
    <row r="22" spans="1:20" x14ac:dyDescent="0.2">
      <c r="A22" s="18"/>
      <c r="B22" s="22" t="s">
        <v>153</v>
      </c>
      <c r="C22" s="23"/>
      <c r="D22" s="23"/>
      <c r="E22" s="39"/>
      <c r="F22" s="40"/>
      <c r="G22" s="40"/>
      <c r="H22" s="40"/>
      <c r="I22" s="40"/>
      <c r="J22" s="40"/>
      <c r="K22" s="40"/>
      <c r="L22" s="40"/>
      <c r="M22" s="40"/>
      <c r="N22" s="40">
        <v>14.92</v>
      </c>
      <c r="O22" s="40"/>
      <c r="P22" s="40"/>
      <c r="Q22" s="24">
        <v>14.92</v>
      </c>
      <c r="R22" s="31">
        <v>14.92</v>
      </c>
      <c r="S22" s="93">
        <v>1</v>
      </c>
      <c r="T22" s="31">
        <f t="shared" si="0"/>
        <v>14.92</v>
      </c>
    </row>
    <row r="23" spans="1:20" x14ac:dyDescent="0.2">
      <c r="A23" s="18"/>
      <c r="B23" s="19" t="s">
        <v>42</v>
      </c>
      <c r="C23" s="2" t="s">
        <v>42</v>
      </c>
      <c r="D23" s="4" t="s">
        <v>42</v>
      </c>
      <c r="E23" s="35">
        <v>13850.68</v>
      </c>
      <c r="F23" s="36">
        <v>-13850.68</v>
      </c>
      <c r="G23" s="36">
        <v>28.9</v>
      </c>
      <c r="H23" s="36">
        <v>78.900000000000006</v>
      </c>
      <c r="I23" s="36">
        <v>1504.43</v>
      </c>
      <c r="J23" s="36">
        <v>-1254.3900000000001</v>
      </c>
      <c r="K23" s="36">
        <v>5.68</v>
      </c>
      <c r="L23" s="36"/>
      <c r="M23" s="36"/>
      <c r="N23" s="36"/>
      <c r="O23" s="36">
        <v>3323.65</v>
      </c>
      <c r="P23" s="36">
        <v>-3323.65</v>
      </c>
      <c r="Q23" s="9">
        <v>363.52</v>
      </c>
      <c r="R23" s="29">
        <v>363.52</v>
      </c>
      <c r="S23" s="91">
        <v>1</v>
      </c>
      <c r="T23" s="29">
        <f t="shared" si="0"/>
        <v>363.52</v>
      </c>
    </row>
    <row r="24" spans="1:20" x14ac:dyDescent="0.2">
      <c r="A24" s="18"/>
      <c r="B24" s="20"/>
      <c r="C24" s="7" t="s">
        <v>154</v>
      </c>
      <c r="D24" s="8"/>
      <c r="E24" s="37">
        <v>13850.68</v>
      </c>
      <c r="F24" s="38">
        <v>-13850.68</v>
      </c>
      <c r="G24" s="38">
        <v>28.9</v>
      </c>
      <c r="H24" s="38">
        <v>78.900000000000006</v>
      </c>
      <c r="I24" s="38">
        <v>1504.43</v>
      </c>
      <c r="J24" s="38">
        <v>-1254.3900000000001</v>
      </c>
      <c r="K24" s="38">
        <v>5.68</v>
      </c>
      <c r="L24" s="38"/>
      <c r="M24" s="38"/>
      <c r="N24" s="38"/>
      <c r="O24" s="38">
        <v>3323.65</v>
      </c>
      <c r="P24" s="38">
        <v>-3323.65</v>
      </c>
      <c r="Q24" s="10">
        <v>363.52</v>
      </c>
      <c r="R24" s="30">
        <v>363.52</v>
      </c>
      <c r="S24" s="92">
        <v>1</v>
      </c>
      <c r="T24" s="30">
        <f t="shared" si="0"/>
        <v>363.52</v>
      </c>
    </row>
    <row r="25" spans="1:20" x14ac:dyDescent="0.2">
      <c r="A25" s="18"/>
      <c r="B25" s="22" t="s">
        <v>154</v>
      </c>
      <c r="C25" s="23"/>
      <c r="D25" s="23"/>
      <c r="E25" s="39">
        <v>13850.68</v>
      </c>
      <c r="F25" s="40">
        <v>-13850.68</v>
      </c>
      <c r="G25" s="40">
        <v>28.9</v>
      </c>
      <c r="H25" s="40">
        <v>78.900000000000006</v>
      </c>
      <c r="I25" s="40">
        <v>1504.43</v>
      </c>
      <c r="J25" s="40">
        <v>-1254.3900000000001</v>
      </c>
      <c r="K25" s="40">
        <v>5.68</v>
      </c>
      <c r="L25" s="40"/>
      <c r="M25" s="40"/>
      <c r="N25" s="40"/>
      <c r="O25" s="40">
        <v>3323.65</v>
      </c>
      <c r="P25" s="40">
        <v>-3323.65</v>
      </c>
      <c r="Q25" s="24">
        <v>363.52</v>
      </c>
      <c r="R25" s="31">
        <v>363.52</v>
      </c>
      <c r="S25" s="93">
        <v>1</v>
      </c>
      <c r="T25" s="31">
        <f t="shared" si="0"/>
        <v>363.52</v>
      </c>
    </row>
    <row r="26" spans="1:20" x14ac:dyDescent="0.2">
      <c r="A26" s="135" t="s">
        <v>21</v>
      </c>
      <c r="B26" s="136"/>
      <c r="C26" s="136"/>
      <c r="D26" s="136"/>
      <c r="E26" s="138">
        <v>20970.960000000003</v>
      </c>
      <c r="F26" s="139">
        <v>33832.480000000003</v>
      </c>
      <c r="G26" s="139">
        <v>135742.37999999998</v>
      </c>
      <c r="H26" s="139">
        <v>8406.8199999999979</v>
      </c>
      <c r="I26" s="139">
        <v>17583.419999999998</v>
      </c>
      <c r="J26" s="139">
        <v>33174.06</v>
      </c>
      <c r="K26" s="139">
        <v>11272.950000000003</v>
      </c>
      <c r="L26" s="139">
        <v>11322.78</v>
      </c>
      <c r="M26" s="139">
        <v>11382.600000000002</v>
      </c>
      <c r="N26" s="139">
        <v>19620.619999999995</v>
      </c>
      <c r="O26" s="139">
        <v>7275.6000000000022</v>
      </c>
      <c r="P26" s="139">
        <v>9829.98</v>
      </c>
      <c r="Q26" s="140">
        <v>320414.65000000002</v>
      </c>
      <c r="R26" s="152">
        <v>320414.65000000002</v>
      </c>
      <c r="S26" s="186">
        <v>1</v>
      </c>
      <c r="T26" s="152">
        <f t="shared" si="0"/>
        <v>320414.65000000002</v>
      </c>
    </row>
    <row r="27" spans="1:20" x14ac:dyDescent="0.2">
      <c r="A27" s="4"/>
      <c r="B27" s="4"/>
      <c r="C27" s="4"/>
      <c r="D27" s="4"/>
      <c r="E27" s="35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9"/>
      <c r="R27" s="29"/>
      <c r="S27" s="91"/>
      <c r="T27" s="29"/>
    </row>
    <row r="28" spans="1:20" x14ac:dyDescent="0.2">
      <c r="A28" s="17" t="s">
        <v>45</v>
      </c>
      <c r="B28" s="19" t="s">
        <v>14</v>
      </c>
      <c r="C28" s="2" t="s">
        <v>11</v>
      </c>
      <c r="D28" s="4" t="s">
        <v>12</v>
      </c>
      <c r="E28" s="35"/>
      <c r="F28" s="36"/>
      <c r="G28" s="36"/>
      <c r="H28" s="36"/>
      <c r="I28" s="36">
        <v>2348.56</v>
      </c>
      <c r="J28" s="36"/>
      <c r="K28" s="36"/>
      <c r="L28" s="36"/>
      <c r="M28" s="36"/>
      <c r="N28" s="36"/>
      <c r="O28" s="36">
        <v>2020.87</v>
      </c>
      <c r="P28" s="36">
        <v>51.19</v>
      </c>
      <c r="Q28" s="9">
        <v>4420.62</v>
      </c>
      <c r="R28" s="29">
        <v>4420.62</v>
      </c>
      <c r="S28" s="91">
        <v>1</v>
      </c>
      <c r="T28" s="29">
        <f t="shared" ref="T28:T51" si="1">S28*Q28</f>
        <v>4420.62</v>
      </c>
    </row>
    <row r="29" spans="1:20" x14ac:dyDescent="0.2">
      <c r="A29" s="18"/>
      <c r="B29" s="20"/>
      <c r="C29" s="3"/>
      <c r="D29" s="6" t="s">
        <v>46</v>
      </c>
      <c r="E29" s="52"/>
      <c r="F29" s="53">
        <v>8358.3799999999992</v>
      </c>
      <c r="G29" s="53">
        <v>42241.8</v>
      </c>
      <c r="H29" s="53">
        <v>6712.87</v>
      </c>
      <c r="I29" s="53"/>
      <c r="J29" s="53">
        <v>16736.53</v>
      </c>
      <c r="K29" s="53">
        <v>28070.18</v>
      </c>
      <c r="L29" s="53"/>
      <c r="M29" s="53"/>
      <c r="N29" s="53"/>
      <c r="O29" s="53"/>
      <c r="P29" s="53"/>
      <c r="Q29" s="11">
        <v>102119.76000000001</v>
      </c>
      <c r="R29" s="51">
        <v>102119.76000000001</v>
      </c>
      <c r="S29" s="95">
        <v>1</v>
      </c>
      <c r="T29" s="51">
        <f t="shared" si="1"/>
        <v>102119.76000000001</v>
      </c>
    </row>
    <row r="30" spans="1:20" x14ac:dyDescent="0.2">
      <c r="A30" s="18"/>
      <c r="B30" s="20"/>
      <c r="C30" s="7" t="s">
        <v>18</v>
      </c>
      <c r="D30" s="8"/>
      <c r="E30" s="37"/>
      <c r="F30" s="38">
        <v>8358.3799999999992</v>
      </c>
      <c r="G30" s="38">
        <v>42241.8</v>
      </c>
      <c r="H30" s="38">
        <v>6712.87</v>
      </c>
      <c r="I30" s="38">
        <v>2348.56</v>
      </c>
      <c r="J30" s="38">
        <v>16736.53</v>
      </c>
      <c r="K30" s="38">
        <v>28070.18</v>
      </c>
      <c r="L30" s="38"/>
      <c r="M30" s="38"/>
      <c r="N30" s="38"/>
      <c r="O30" s="38">
        <v>2020.87</v>
      </c>
      <c r="P30" s="38">
        <v>51.19</v>
      </c>
      <c r="Q30" s="10">
        <v>106540.38</v>
      </c>
      <c r="R30" s="30">
        <v>106540.38</v>
      </c>
      <c r="S30" s="92">
        <v>1</v>
      </c>
      <c r="T30" s="30">
        <f t="shared" si="1"/>
        <v>106540.38</v>
      </c>
    </row>
    <row r="31" spans="1:20" x14ac:dyDescent="0.2">
      <c r="A31" s="18"/>
      <c r="B31" s="22" t="s">
        <v>20</v>
      </c>
      <c r="C31" s="23"/>
      <c r="D31" s="23"/>
      <c r="E31" s="39"/>
      <c r="F31" s="40">
        <v>8358.3799999999992</v>
      </c>
      <c r="G31" s="40">
        <v>42241.8</v>
      </c>
      <c r="H31" s="40">
        <v>6712.87</v>
      </c>
      <c r="I31" s="40">
        <v>2348.56</v>
      </c>
      <c r="J31" s="40">
        <v>16736.53</v>
      </c>
      <c r="K31" s="40">
        <v>28070.18</v>
      </c>
      <c r="L31" s="40"/>
      <c r="M31" s="40"/>
      <c r="N31" s="40"/>
      <c r="O31" s="40">
        <v>2020.87</v>
      </c>
      <c r="P31" s="40">
        <v>51.19</v>
      </c>
      <c r="Q31" s="24">
        <v>106540.38</v>
      </c>
      <c r="R31" s="31">
        <v>106540.38</v>
      </c>
      <c r="S31" s="93">
        <v>1</v>
      </c>
      <c r="T31" s="31">
        <f t="shared" si="1"/>
        <v>106540.38</v>
      </c>
    </row>
    <row r="32" spans="1:20" x14ac:dyDescent="0.2">
      <c r="A32" s="18"/>
      <c r="B32" s="19" t="s">
        <v>35</v>
      </c>
      <c r="C32" s="2" t="s">
        <v>47</v>
      </c>
      <c r="D32" s="4" t="s">
        <v>35</v>
      </c>
      <c r="E32" s="35"/>
      <c r="F32" s="36">
        <v>34179.53</v>
      </c>
      <c r="G32" s="36">
        <v>95621.389999999985</v>
      </c>
      <c r="H32" s="36">
        <v>34058.46</v>
      </c>
      <c r="I32" s="36">
        <v>5688.79</v>
      </c>
      <c r="J32" s="36">
        <v>82241.62999999999</v>
      </c>
      <c r="K32" s="36">
        <v>145118.94</v>
      </c>
      <c r="L32" s="36"/>
      <c r="M32" s="36"/>
      <c r="N32" s="36">
        <v>80585.77</v>
      </c>
      <c r="O32" s="36">
        <v>6032.1900000000005</v>
      </c>
      <c r="P32" s="36">
        <v>228.95999999999998</v>
      </c>
      <c r="Q32" s="9">
        <v>483755.66000000003</v>
      </c>
      <c r="R32" s="29">
        <v>483755.66000000003</v>
      </c>
      <c r="S32" s="91">
        <v>1</v>
      </c>
      <c r="T32" s="29">
        <f t="shared" si="1"/>
        <v>483755.66000000003</v>
      </c>
    </row>
    <row r="33" spans="1:20" x14ac:dyDescent="0.2">
      <c r="A33" s="18"/>
      <c r="B33" s="20"/>
      <c r="C33" s="7" t="s">
        <v>166</v>
      </c>
      <c r="D33" s="8"/>
      <c r="E33" s="37"/>
      <c r="F33" s="38">
        <v>34179.53</v>
      </c>
      <c r="G33" s="38">
        <v>95621.389999999985</v>
      </c>
      <c r="H33" s="38">
        <v>34058.46</v>
      </c>
      <c r="I33" s="38">
        <v>5688.79</v>
      </c>
      <c r="J33" s="38">
        <v>82241.62999999999</v>
      </c>
      <c r="K33" s="38">
        <v>145118.94</v>
      </c>
      <c r="L33" s="38"/>
      <c r="M33" s="38"/>
      <c r="N33" s="38">
        <v>80585.77</v>
      </c>
      <c r="O33" s="38">
        <v>6032.1900000000005</v>
      </c>
      <c r="P33" s="38">
        <v>228.95999999999998</v>
      </c>
      <c r="Q33" s="10">
        <v>483755.66000000003</v>
      </c>
      <c r="R33" s="30">
        <v>483755.66000000003</v>
      </c>
      <c r="S33" s="92">
        <v>1</v>
      </c>
      <c r="T33" s="30">
        <f t="shared" si="1"/>
        <v>483755.66000000003</v>
      </c>
    </row>
    <row r="34" spans="1:20" x14ac:dyDescent="0.2">
      <c r="A34" s="18"/>
      <c r="B34" s="22" t="s">
        <v>145</v>
      </c>
      <c r="C34" s="23"/>
      <c r="D34" s="23"/>
      <c r="E34" s="39"/>
      <c r="F34" s="40">
        <v>34179.53</v>
      </c>
      <c r="G34" s="40">
        <v>95621.389999999985</v>
      </c>
      <c r="H34" s="40">
        <v>34058.46</v>
      </c>
      <c r="I34" s="40">
        <v>5688.79</v>
      </c>
      <c r="J34" s="40">
        <v>82241.62999999999</v>
      </c>
      <c r="K34" s="40">
        <v>145118.94</v>
      </c>
      <c r="L34" s="40"/>
      <c r="M34" s="40"/>
      <c r="N34" s="40">
        <v>80585.77</v>
      </c>
      <c r="O34" s="40">
        <v>6032.1900000000005</v>
      </c>
      <c r="P34" s="40">
        <v>228.95999999999998</v>
      </c>
      <c r="Q34" s="24">
        <v>483755.66000000003</v>
      </c>
      <c r="R34" s="31">
        <v>483755.66000000003</v>
      </c>
      <c r="S34" s="93">
        <v>1</v>
      </c>
      <c r="T34" s="31">
        <f t="shared" si="1"/>
        <v>483755.66000000003</v>
      </c>
    </row>
    <row r="35" spans="1:20" x14ac:dyDescent="0.2">
      <c r="A35" s="18"/>
      <c r="B35" s="19" t="s">
        <v>200</v>
      </c>
      <c r="C35" s="2" t="s">
        <v>49</v>
      </c>
      <c r="D35" s="4" t="s">
        <v>229</v>
      </c>
      <c r="E35" s="35"/>
      <c r="F35" s="36"/>
      <c r="G35" s="36"/>
      <c r="H35" s="36"/>
      <c r="I35" s="36"/>
      <c r="J35" s="36"/>
      <c r="K35" s="36"/>
      <c r="L35" s="36"/>
      <c r="M35" s="36"/>
      <c r="N35" s="36"/>
      <c r="O35" s="36">
        <v>40786.229999999996</v>
      </c>
      <c r="P35" s="36"/>
      <c r="Q35" s="9">
        <v>40786.229999999996</v>
      </c>
      <c r="R35" s="29">
        <v>40786.229999999996</v>
      </c>
      <c r="S35" s="91">
        <v>1</v>
      </c>
      <c r="T35" s="29">
        <f t="shared" si="1"/>
        <v>40786.229999999996</v>
      </c>
    </row>
    <row r="36" spans="1:20" x14ac:dyDescent="0.2">
      <c r="A36" s="18"/>
      <c r="B36" s="20"/>
      <c r="C36" s="7" t="s">
        <v>159</v>
      </c>
      <c r="D36" s="8"/>
      <c r="E36" s="37"/>
      <c r="F36" s="38"/>
      <c r="G36" s="38"/>
      <c r="H36" s="38"/>
      <c r="I36" s="38"/>
      <c r="J36" s="38"/>
      <c r="K36" s="38"/>
      <c r="L36" s="38"/>
      <c r="M36" s="38"/>
      <c r="N36" s="38"/>
      <c r="O36" s="38">
        <v>40786.229999999996</v>
      </c>
      <c r="P36" s="38"/>
      <c r="Q36" s="10">
        <v>40786.229999999996</v>
      </c>
      <c r="R36" s="30">
        <v>40786.229999999996</v>
      </c>
      <c r="S36" s="92">
        <v>1</v>
      </c>
      <c r="T36" s="30">
        <f t="shared" si="1"/>
        <v>40786.229999999996</v>
      </c>
    </row>
    <row r="37" spans="1:20" x14ac:dyDescent="0.2">
      <c r="A37" s="18"/>
      <c r="B37" s="22" t="s">
        <v>204</v>
      </c>
      <c r="C37" s="23"/>
      <c r="D37" s="23"/>
      <c r="E37" s="39"/>
      <c r="F37" s="40"/>
      <c r="G37" s="40"/>
      <c r="H37" s="40"/>
      <c r="I37" s="40"/>
      <c r="J37" s="40"/>
      <c r="K37" s="40"/>
      <c r="L37" s="40"/>
      <c r="M37" s="40"/>
      <c r="N37" s="40"/>
      <c r="O37" s="40">
        <v>40786.229999999996</v>
      </c>
      <c r="P37" s="40"/>
      <c r="Q37" s="24">
        <v>40786.229999999996</v>
      </c>
      <c r="R37" s="31">
        <v>40786.229999999996</v>
      </c>
      <c r="S37" s="93">
        <v>1</v>
      </c>
      <c r="T37" s="31">
        <f t="shared" si="1"/>
        <v>40786.229999999996</v>
      </c>
    </row>
    <row r="38" spans="1:20" x14ac:dyDescent="0.2">
      <c r="A38" s="18"/>
      <c r="B38" s="19" t="s">
        <v>222</v>
      </c>
      <c r="C38" s="2" t="s">
        <v>49</v>
      </c>
      <c r="D38" s="4" t="s">
        <v>223</v>
      </c>
      <c r="E38" s="35"/>
      <c r="F38" s="36">
        <v>94733.74</v>
      </c>
      <c r="G38" s="36">
        <v>497761.05000000022</v>
      </c>
      <c r="H38" s="36">
        <v>97920.799999999988</v>
      </c>
      <c r="I38" s="36">
        <v>11445.33</v>
      </c>
      <c r="J38" s="36"/>
      <c r="K38" s="36"/>
      <c r="L38" s="36"/>
      <c r="M38" s="36"/>
      <c r="N38" s="36"/>
      <c r="O38" s="36"/>
      <c r="P38" s="36"/>
      <c r="Q38" s="9">
        <v>701860.92000000027</v>
      </c>
      <c r="R38" s="29">
        <v>701860.92000000027</v>
      </c>
      <c r="S38" s="91">
        <v>1</v>
      </c>
      <c r="T38" s="29">
        <f t="shared" si="1"/>
        <v>701860.92000000027</v>
      </c>
    </row>
    <row r="39" spans="1:20" x14ac:dyDescent="0.2">
      <c r="A39" s="18"/>
      <c r="B39" s="20"/>
      <c r="C39" s="7" t="s">
        <v>159</v>
      </c>
      <c r="D39" s="8"/>
      <c r="E39" s="37"/>
      <c r="F39" s="38">
        <v>94733.74</v>
      </c>
      <c r="G39" s="38">
        <v>497761.05000000022</v>
      </c>
      <c r="H39" s="38">
        <v>97920.799999999988</v>
      </c>
      <c r="I39" s="38">
        <v>11445.33</v>
      </c>
      <c r="J39" s="38"/>
      <c r="K39" s="38"/>
      <c r="L39" s="38"/>
      <c r="M39" s="38"/>
      <c r="N39" s="38"/>
      <c r="O39" s="38"/>
      <c r="P39" s="38"/>
      <c r="Q39" s="10">
        <v>701860.92000000027</v>
      </c>
      <c r="R39" s="30">
        <v>701860.92000000027</v>
      </c>
      <c r="S39" s="92">
        <v>1</v>
      </c>
      <c r="T39" s="30">
        <f t="shared" si="1"/>
        <v>701860.92000000027</v>
      </c>
    </row>
    <row r="40" spans="1:20" x14ac:dyDescent="0.2">
      <c r="A40" s="18"/>
      <c r="B40" s="22" t="s">
        <v>230</v>
      </c>
      <c r="C40" s="23"/>
      <c r="D40" s="23"/>
      <c r="E40" s="39"/>
      <c r="F40" s="40">
        <v>94733.74</v>
      </c>
      <c r="G40" s="40">
        <v>497761.05000000022</v>
      </c>
      <c r="H40" s="40">
        <v>97920.799999999988</v>
      </c>
      <c r="I40" s="40">
        <v>11445.33</v>
      </c>
      <c r="J40" s="40"/>
      <c r="K40" s="40"/>
      <c r="L40" s="40"/>
      <c r="M40" s="40"/>
      <c r="N40" s="40"/>
      <c r="O40" s="40"/>
      <c r="P40" s="40"/>
      <c r="Q40" s="24">
        <v>701860.92000000027</v>
      </c>
      <c r="R40" s="31">
        <v>701860.92000000027</v>
      </c>
      <c r="S40" s="93">
        <v>1</v>
      </c>
      <c r="T40" s="31">
        <f t="shared" si="1"/>
        <v>701860.92000000027</v>
      </c>
    </row>
    <row r="41" spans="1:20" x14ac:dyDescent="0.2">
      <c r="A41" s="18"/>
      <c r="B41" s="19" t="s">
        <v>225</v>
      </c>
      <c r="C41" s="2" t="s">
        <v>49</v>
      </c>
      <c r="D41" s="4" t="s">
        <v>226</v>
      </c>
      <c r="E41" s="35"/>
      <c r="F41" s="36"/>
      <c r="G41" s="36"/>
      <c r="H41" s="36"/>
      <c r="I41" s="36">
        <v>12667</v>
      </c>
      <c r="J41" s="36">
        <v>157027</v>
      </c>
      <c r="K41" s="36"/>
      <c r="L41" s="36"/>
      <c r="M41" s="36"/>
      <c r="N41" s="36"/>
      <c r="O41" s="36"/>
      <c r="P41" s="36"/>
      <c r="Q41" s="9">
        <v>169694</v>
      </c>
      <c r="R41" s="29">
        <v>169694</v>
      </c>
      <c r="S41" s="91">
        <v>1</v>
      </c>
      <c r="T41" s="29">
        <f t="shared" si="1"/>
        <v>169694</v>
      </c>
    </row>
    <row r="42" spans="1:20" x14ac:dyDescent="0.2">
      <c r="A42" s="18"/>
      <c r="B42" s="20"/>
      <c r="C42" s="7" t="s">
        <v>159</v>
      </c>
      <c r="D42" s="8"/>
      <c r="E42" s="37"/>
      <c r="F42" s="38"/>
      <c r="G42" s="38"/>
      <c r="H42" s="38"/>
      <c r="I42" s="38">
        <v>12667</v>
      </c>
      <c r="J42" s="38">
        <v>157027</v>
      </c>
      <c r="K42" s="38"/>
      <c r="L42" s="38"/>
      <c r="M42" s="38"/>
      <c r="N42" s="38"/>
      <c r="O42" s="38"/>
      <c r="P42" s="38"/>
      <c r="Q42" s="10">
        <v>169694</v>
      </c>
      <c r="R42" s="30">
        <v>169694</v>
      </c>
      <c r="S42" s="92">
        <v>1</v>
      </c>
      <c r="T42" s="30">
        <f t="shared" si="1"/>
        <v>169694</v>
      </c>
    </row>
    <row r="43" spans="1:20" x14ac:dyDescent="0.2">
      <c r="A43" s="18"/>
      <c r="B43" s="22" t="s">
        <v>231</v>
      </c>
      <c r="C43" s="23"/>
      <c r="D43" s="23"/>
      <c r="E43" s="39"/>
      <c r="F43" s="40"/>
      <c r="G43" s="40"/>
      <c r="H43" s="40"/>
      <c r="I43" s="40">
        <v>12667</v>
      </c>
      <c r="J43" s="40">
        <v>157027</v>
      </c>
      <c r="K43" s="40"/>
      <c r="L43" s="40"/>
      <c r="M43" s="40"/>
      <c r="N43" s="40"/>
      <c r="O43" s="40"/>
      <c r="P43" s="40"/>
      <c r="Q43" s="24">
        <v>169694</v>
      </c>
      <c r="R43" s="31">
        <v>169694</v>
      </c>
      <c r="S43" s="93">
        <v>1</v>
      </c>
      <c r="T43" s="31">
        <f t="shared" si="1"/>
        <v>169694</v>
      </c>
    </row>
    <row r="44" spans="1:20" x14ac:dyDescent="0.2">
      <c r="A44" s="18"/>
      <c r="B44" s="19" t="s">
        <v>52</v>
      </c>
      <c r="C44" s="2" t="s">
        <v>49</v>
      </c>
      <c r="D44" s="4" t="s">
        <v>53</v>
      </c>
      <c r="E44" s="35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>
        <v>2551.5</v>
      </c>
      <c r="Q44" s="9">
        <v>2551.5</v>
      </c>
      <c r="R44" s="29">
        <v>2551.5</v>
      </c>
      <c r="S44" s="91">
        <v>1</v>
      </c>
      <c r="T44" s="29">
        <f t="shared" si="1"/>
        <v>2551.5</v>
      </c>
    </row>
    <row r="45" spans="1:20" x14ac:dyDescent="0.2">
      <c r="A45" s="18"/>
      <c r="B45" s="20"/>
      <c r="C45" s="7" t="s">
        <v>159</v>
      </c>
      <c r="D45" s="8"/>
      <c r="E45" s="37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>
        <v>2551.5</v>
      </c>
      <c r="Q45" s="10">
        <v>2551.5</v>
      </c>
      <c r="R45" s="30">
        <v>2551.5</v>
      </c>
      <c r="S45" s="92">
        <v>1</v>
      </c>
      <c r="T45" s="30">
        <f t="shared" si="1"/>
        <v>2551.5</v>
      </c>
    </row>
    <row r="46" spans="1:20" x14ac:dyDescent="0.2">
      <c r="A46" s="18"/>
      <c r="B46" s="22" t="s">
        <v>178</v>
      </c>
      <c r="C46" s="23"/>
      <c r="D46" s="23"/>
      <c r="E46" s="39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>
        <v>2551.5</v>
      </c>
      <c r="Q46" s="24">
        <v>2551.5</v>
      </c>
      <c r="R46" s="31">
        <v>2551.5</v>
      </c>
      <c r="S46" s="93">
        <v>1</v>
      </c>
      <c r="T46" s="31">
        <f t="shared" si="1"/>
        <v>2551.5</v>
      </c>
    </row>
    <row r="47" spans="1:20" x14ac:dyDescent="0.2">
      <c r="A47" s="18"/>
      <c r="B47" s="19" t="s">
        <v>114</v>
      </c>
      <c r="C47" s="2" t="s">
        <v>49</v>
      </c>
      <c r="D47" s="4" t="s">
        <v>227</v>
      </c>
      <c r="E47" s="35"/>
      <c r="F47" s="36"/>
      <c r="G47" s="36"/>
      <c r="H47" s="36"/>
      <c r="I47" s="36"/>
      <c r="J47" s="36">
        <v>9600</v>
      </c>
      <c r="K47" s="36"/>
      <c r="L47" s="36"/>
      <c r="M47" s="36"/>
      <c r="N47" s="36"/>
      <c r="O47" s="36"/>
      <c r="P47" s="36"/>
      <c r="Q47" s="9">
        <v>9600</v>
      </c>
      <c r="R47" s="29">
        <v>9600</v>
      </c>
      <c r="S47" s="91">
        <v>1</v>
      </c>
      <c r="T47" s="29">
        <f t="shared" si="1"/>
        <v>9600</v>
      </c>
    </row>
    <row r="48" spans="1:20" x14ac:dyDescent="0.2">
      <c r="A48" s="18"/>
      <c r="B48" s="20"/>
      <c r="C48" s="3"/>
      <c r="D48" s="6" t="s">
        <v>228</v>
      </c>
      <c r="E48" s="52"/>
      <c r="F48" s="53"/>
      <c r="G48" s="53"/>
      <c r="H48" s="53"/>
      <c r="I48" s="53"/>
      <c r="J48" s="53"/>
      <c r="K48" s="53">
        <v>316260</v>
      </c>
      <c r="L48" s="53"/>
      <c r="M48" s="53"/>
      <c r="N48" s="53"/>
      <c r="O48" s="53"/>
      <c r="P48" s="53"/>
      <c r="Q48" s="11">
        <v>316260</v>
      </c>
      <c r="R48" s="51">
        <v>316260</v>
      </c>
      <c r="S48" s="95">
        <v>1</v>
      </c>
      <c r="T48" s="51">
        <f t="shared" si="1"/>
        <v>316260</v>
      </c>
    </row>
    <row r="49" spans="1:20" x14ac:dyDescent="0.2">
      <c r="A49" s="18"/>
      <c r="B49" s="20"/>
      <c r="C49" s="7" t="s">
        <v>159</v>
      </c>
      <c r="D49" s="8"/>
      <c r="E49" s="37"/>
      <c r="F49" s="38"/>
      <c r="G49" s="38"/>
      <c r="H49" s="38"/>
      <c r="I49" s="38"/>
      <c r="J49" s="38">
        <v>9600</v>
      </c>
      <c r="K49" s="38">
        <v>316260</v>
      </c>
      <c r="L49" s="38"/>
      <c r="M49" s="38"/>
      <c r="N49" s="38"/>
      <c r="O49" s="38"/>
      <c r="P49" s="38"/>
      <c r="Q49" s="10">
        <v>325860</v>
      </c>
      <c r="R49" s="30">
        <v>325860</v>
      </c>
      <c r="S49" s="92">
        <v>1</v>
      </c>
      <c r="T49" s="30">
        <f t="shared" si="1"/>
        <v>325860</v>
      </c>
    </row>
    <row r="50" spans="1:20" x14ac:dyDescent="0.2">
      <c r="A50" s="18"/>
      <c r="B50" s="22" t="s">
        <v>179</v>
      </c>
      <c r="C50" s="23"/>
      <c r="D50" s="23"/>
      <c r="E50" s="39"/>
      <c r="F50" s="40"/>
      <c r="G50" s="40"/>
      <c r="H50" s="40"/>
      <c r="I50" s="40"/>
      <c r="J50" s="40">
        <v>9600</v>
      </c>
      <c r="K50" s="40">
        <v>316260</v>
      </c>
      <c r="L50" s="40"/>
      <c r="M50" s="40"/>
      <c r="N50" s="40"/>
      <c r="O50" s="40"/>
      <c r="P50" s="40"/>
      <c r="Q50" s="24">
        <v>325860</v>
      </c>
      <c r="R50" s="31">
        <v>325860</v>
      </c>
      <c r="S50" s="93">
        <v>1</v>
      </c>
      <c r="T50" s="31">
        <f t="shared" si="1"/>
        <v>325860</v>
      </c>
    </row>
    <row r="51" spans="1:20" x14ac:dyDescent="0.2">
      <c r="A51" s="135" t="s">
        <v>180</v>
      </c>
      <c r="B51" s="136"/>
      <c r="C51" s="136"/>
      <c r="D51" s="136"/>
      <c r="E51" s="138"/>
      <c r="F51" s="139">
        <v>137271.65</v>
      </c>
      <c r="G51" s="139">
        <v>635624.24000000022</v>
      </c>
      <c r="H51" s="139">
        <v>138692.13</v>
      </c>
      <c r="I51" s="139">
        <v>32149.68</v>
      </c>
      <c r="J51" s="139">
        <v>265605.15999999997</v>
      </c>
      <c r="K51" s="139">
        <v>489449.12</v>
      </c>
      <c r="L51" s="139"/>
      <c r="M51" s="139"/>
      <c r="N51" s="139">
        <v>80585.77</v>
      </c>
      <c r="O51" s="139">
        <v>48839.289999999994</v>
      </c>
      <c r="P51" s="139">
        <v>2831.65</v>
      </c>
      <c r="Q51" s="140">
        <v>1831048.6900000004</v>
      </c>
      <c r="R51" s="152">
        <v>1831048.6900000004</v>
      </c>
      <c r="S51" s="186">
        <v>1</v>
      </c>
      <c r="T51" s="152">
        <f t="shared" si="1"/>
        <v>1831048.6900000004</v>
      </c>
    </row>
    <row r="52" spans="1:20" x14ac:dyDescent="0.2">
      <c r="A52" s="4"/>
      <c r="B52" s="4"/>
      <c r="C52" s="4"/>
      <c r="D52" s="4"/>
      <c r="E52" s="35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9"/>
      <c r="R52" s="29"/>
      <c r="S52" s="91"/>
      <c r="T52" s="29"/>
    </row>
    <row r="53" spans="1:20" x14ac:dyDescent="0.2">
      <c r="A53" s="17" t="s">
        <v>54</v>
      </c>
      <c r="B53" s="19" t="s">
        <v>78</v>
      </c>
      <c r="C53" s="2" t="s">
        <v>37</v>
      </c>
      <c r="D53" s="4" t="s">
        <v>38</v>
      </c>
      <c r="E53" s="35"/>
      <c r="F53" s="36"/>
      <c r="G53" s="36"/>
      <c r="H53" s="36"/>
      <c r="I53" s="36"/>
      <c r="J53" s="36"/>
      <c r="K53" s="36"/>
      <c r="L53" s="36"/>
      <c r="M53" s="36"/>
      <c r="N53" s="36"/>
      <c r="O53" s="36">
        <v>9986.39</v>
      </c>
      <c r="P53" s="36">
        <v>4890.5199999999995</v>
      </c>
      <c r="Q53" s="9">
        <v>14876.91</v>
      </c>
      <c r="R53" s="29">
        <v>14876.91</v>
      </c>
      <c r="S53" s="91">
        <v>1</v>
      </c>
      <c r="T53" s="29">
        <f t="shared" ref="T53:T62" si="2">S53*Q53</f>
        <v>14876.91</v>
      </c>
    </row>
    <row r="54" spans="1:20" x14ac:dyDescent="0.2">
      <c r="A54" s="18"/>
      <c r="B54" s="20"/>
      <c r="C54" s="7" t="s">
        <v>147</v>
      </c>
      <c r="D54" s="8"/>
      <c r="E54" s="37"/>
      <c r="F54" s="38"/>
      <c r="G54" s="38"/>
      <c r="H54" s="38"/>
      <c r="I54" s="38"/>
      <c r="J54" s="38"/>
      <c r="K54" s="38"/>
      <c r="L54" s="38"/>
      <c r="M54" s="38"/>
      <c r="N54" s="38"/>
      <c r="O54" s="38">
        <v>9986.39</v>
      </c>
      <c r="P54" s="38">
        <v>4890.5199999999995</v>
      </c>
      <c r="Q54" s="10">
        <v>14876.91</v>
      </c>
      <c r="R54" s="30">
        <v>14876.91</v>
      </c>
      <c r="S54" s="92">
        <v>1</v>
      </c>
      <c r="T54" s="30">
        <f t="shared" si="2"/>
        <v>14876.91</v>
      </c>
    </row>
    <row r="55" spans="1:20" x14ac:dyDescent="0.2">
      <c r="A55" s="18"/>
      <c r="B55" s="22" t="s">
        <v>181</v>
      </c>
      <c r="C55" s="23"/>
      <c r="D55" s="23"/>
      <c r="E55" s="39"/>
      <c r="F55" s="40"/>
      <c r="G55" s="40"/>
      <c r="H55" s="40"/>
      <c r="I55" s="40"/>
      <c r="J55" s="40"/>
      <c r="K55" s="40"/>
      <c r="L55" s="40"/>
      <c r="M55" s="40"/>
      <c r="N55" s="40"/>
      <c r="O55" s="40">
        <v>9986.39</v>
      </c>
      <c r="P55" s="40">
        <v>4890.5199999999995</v>
      </c>
      <c r="Q55" s="24">
        <v>14876.91</v>
      </c>
      <c r="R55" s="31">
        <v>14876.91</v>
      </c>
      <c r="S55" s="93">
        <v>1</v>
      </c>
      <c r="T55" s="31">
        <f t="shared" si="2"/>
        <v>14876.91</v>
      </c>
    </row>
    <row r="56" spans="1:20" x14ac:dyDescent="0.2">
      <c r="A56" s="18"/>
      <c r="B56" s="19" t="s">
        <v>86</v>
      </c>
      <c r="C56" s="2" t="s">
        <v>37</v>
      </c>
      <c r="D56" s="4" t="s">
        <v>38</v>
      </c>
      <c r="E56" s="35"/>
      <c r="F56" s="36"/>
      <c r="G56" s="36"/>
      <c r="H56" s="36">
        <v>543.75</v>
      </c>
      <c r="I56" s="36">
        <v>543.75</v>
      </c>
      <c r="J56" s="36">
        <v>543.75</v>
      </c>
      <c r="K56" s="36"/>
      <c r="L56" s="36">
        <v>1090</v>
      </c>
      <c r="M56" s="36">
        <v>546.25</v>
      </c>
      <c r="N56" s="36">
        <v>547.5</v>
      </c>
      <c r="O56" s="36">
        <v>547.5</v>
      </c>
      <c r="P56" s="36">
        <v>1095</v>
      </c>
      <c r="Q56" s="9">
        <v>5457.5</v>
      </c>
      <c r="R56" s="29">
        <v>5457.5</v>
      </c>
      <c r="S56" s="91">
        <v>1</v>
      </c>
      <c r="T56" s="29">
        <f t="shared" si="2"/>
        <v>5457.5</v>
      </c>
    </row>
    <row r="57" spans="1:20" x14ac:dyDescent="0.2">
      <c r="A57" s="18"/>
      <c r="B57" s="20"/>
      <c r="C57" s="7" t="s">
        <v>147</v>
      </c>
      <c r="D57" s="8"/>
      <c r="E57" s="37"/>
      <c r="F57" s="38"/>
      <c r="G57" s="38"/>
      <c r="H57" s="38">
        <v>543.75</v>
      </c>
      <c r="I57" s="38">
        <v>543.75</v>
      </c>
      <c r="J57" s="38">
        <v>543.75</v>
      </c>
      <c r="K57" s="38"/>
      <c r="L57" s="38">
        <v>1090</v>
      </c>
      <c r="M57" s="38">
        <v>546.25</v>
      </c>
      <c r="N57" s="38">
        <v>547.5</v>
      </c>
      <c r="O57" s="38">
        <v>547.5</v>
      </c>
      <c r="P57" s="38">
        <v>1095</v>
      </c>
      <c r="Q57" s="10">
        <v>5457.5</v>
      </c>
      <c r="R57" s="30">
        <v>5457.5</v>
      </c>
      <c r="S57" s="92">
        <v>1</v>
      </c>
      <c r="T57" s="30">
        <f t="shared" si="2"/>
        <v>5457.5</v>
      </c>
    </row>
    <row r="58" spans="1:20" x14ac:dyDescent="0.2">
      <c r="A58" s="18"/>
      <c r="B58" s="22" t="s">
        <v>189</v>
      </c>
      <c r="C58" s="23"/>
      <c r="D58" s="23"/>
      <c r="E58" s="39"/>
      <c r="F58" s="40"/>
      <c r="G58" s="40"/>
      <c r="H58" s="40">
        <v>543.75</v>
      </c>
      <c r="I58" s="40">
        <v>543.75</v>
      </c>
      <c r="J58" s="40">
        <v>543.75</v>
      </c>
      <c r="K58" s="40"/>
      <c r="L58" s="40">
        <v>1090</v>
      </c>
      <c r="M58" s="40">
        <v>546.25</v>
      </c>
      <c r="N58" s="40">
        <v>547.5</v>
      </c>
      <c r="O58" s="40">
        <v>547.5</v>
      </c>
      <c r="P58" s="40">
        <v>1095</v>
      </c>
      <c r="Q58" s="24">
        <v>5457.5</v>
      </c>
      <c r="R58" s="31">
        <v>5457.5</v>
      </c>
      <c r="S58" s="93">
        <v>1</v>
      </c>
      <c r="T58" s="31">
        <f t="shared" si="2"/>
        <v>5457.5</v>
      </c>
    </row>
    <row r="59" spans="1:20" x14ac:dyDescent="0.2">
      <c r="A59" s="18"/>
      <c r="B59" s="19" t="s">
        <v>87</v>
      </c>
      <c r="C59" s="2" t="s">
        <v>11</v>
      </c>
      <c r="D59" s="4" t="s">
        <v>12</v>
      </c>
      <c r="E59" s="35"/>
      <c r="F59" s="36">
        <v>2910.3100000000004</v>
      </c>
      <c r="G59" s="36"/>
      <c r="H59" s="36"/>
      <c r="I59" s="36">
        <v>1108.05</v>
      </c>
      <c r="J59" s="36">
        <v>125.83</v>
      </c>
      <c r="K59" s="36">
        <v>472.84000000000003</v>
      </c>
      <c r="L59" s="36">
        <v>440.37</v>
      </c>
      <c r="M59" s="36">
        <v>251.65</v>
      </c>
      <c r="N59" s="36"/>
      <c r="O59" s="36">
        <v>298.83999999999997</v>
      </c>
      <c r="P59" s="36">
        <v>657.8</v>
      </c>
      <c r="Q59" s="9">
        <v>6265.6900000000005</v>
      </c>
      <c r="R59" s="29">
        <v>6265.6900000000005</v>
      </c>
      <c r="S59" s="91">
        <v>1</v>
      </c>
      <c r="T59" s="29">
        <f t="shared" si="2"/>
        <v>6265.6900000000005</v>
      </c>
    </row>
    <row r="60" spans="1:20" x14ac:dyDescent="0.2">
      <c r="A60" s="18"/>
      <c r="B60" s="20"/>
      <c r="C60" s="7" t="s">
        <v>18</v>
      </c>
      <c r="D60" s="8"/>
      <c r="E60" s="37"/>
      <c r="F60" s="38">
        <v>2910.3100000000004</v>
      </c>
      <c r="G60" s="38"/>
      <c r="H60" s="38"/>
      <c r="I60" s="38">
        <v>1108.05</v>
      </c>
      <c r="J60" s="38">
        <v>125.83</v>
      </c>
      <c r="K60" s="38">
        <v>472.84000000000003</v>
      </c>
      <c r="L60" s="38">
        <v>440.37</v>
      </c>
      <c r="M60" s="38">
        <v>251.65</v>
      </c>
      <c r="N60" s="38"/>
      <c r="O60" s="38">
        <v>298.83999999999997</v>
      </c>
      <c r="P60" s="38">
        <v>657.8</v>
      </c>
      <c r="Q60" s="10">
        <v>6265.6900000000005</v>
      </c>
      <c r="R60" s="30">
        <v>6265.6900000000005</v>
      </c>
      <c r="S60" s="92">
        <v>1</v>
      </c>
      <c r="T60" s="30">
        <f t="shared" si="2"/>
        <v>6265.6900000000005</v>
      </c>
    </row>
    <row r="61" spans="1:20" x14ac:dyDescent="0.2">
      <c r="A61" s="18"/>
      <c r="B61" s="22" t="s">
        <v>158</v>
      </c>
      <c r="C61" s="23"/>
      <c r="D61" s="23"/>
      <c r="E61" s="39"/>
      <c r="F61" s="40">
        <v>2910.3100000000004</v>
      </c>
      <c r="G61" s="40"/>
      <c r="H61" s="40"/>
      <c r="I61" s="40">
        <v>1108.05</v>
      </c>
      <c r="J61" s="40">
        <v>125.83</v>
      </c>
      <c r="K61" s="40">
        <v>472.84000000000003</v>
      </c>
      <c r="L61" s="40">
        <v>440.37</v>
      </c>
      <c r="M61" s="40">
        <v>251.65</v>
      </c>
      <c r="N61" s="40"/>
      <c r="O61" s="40">
        <v>298.83999999999997</v>
      </c>
      <c r="P61" s="40">
        <v>657.8</v>
      </c>
      <c r="Q61" s="24">
        <v>6265.6900000000005</v>
      </c>
      <c r="R61" s="31">
        <v>6265.6900000000005</v>
      </c>
      <c r="S61" s="93">
        <v>1</v>
      </c>
      <c r="T61" s="31">
        <f t="shared" si="2"/>
        <v>6265.6900000000005</v>
      </c>
    </row>
    <row r="62" spans="1:20" x14ac:dyDescent="0.2">
      <c r="A62" s="135" t="s">
        <v>191</v>
      </c>
      <c r="B62" s="136"/>
      <c r="C62" s="136"/>
      <c r="D62" s="136"/>
      <c r="E62" s="138"/>
      <c r="F62" s="139">
        <v>2910.3100000000004</v>
      </c>
      <c r="G62" s="139"/>
      <c r="H62" s="139">
        <v>543.75</v>
      </c>
      <c r="I62" s="139">
        <v>1651.8</v>
      </c>
      <c r="J62" s="139">
        <v>669.58</v>
      </c>
      <c r="K62" s="139">
        <v>472.84000000000003</v>
      </c>
      <c r="L62" s="139">
        <v>1530.37</v>
      </c>
      <c r="M62" s="139">
        <v>797.9</v>
      </c>
      <c r="N62" s="139">
        <v>547.5</v>
      </c>
      <c r="O62" s="139">
        <v>10832.73</v>
      </c>
      <c r="P62" s="139">
        <v>6643.32</v>
      </c>
      <c r="Q62" s="140">
        <v>26600.1</v>
      </c>
      <c r="R62" s="152">
        <v>26600.1</v>
      </c>
      <c r="S62" s="186">
        <v>1</v>
      </c>
      <c r="T62" s="152">
        <f t="shared" si="2"/>
        <v>26600.1</v>
      </c>
    </row>
    <row r="63" spans="1:20" x14ac:dyDescent="0.2">
      <c r="A63" s="4"/>
      <c r="B63" s="4"/>
      <c r="C63" s="4"/>
      <c r="D63" s="4"/>
      <c r="E63" s="35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9"/>
      <c r="R63" s="29"/>
      <c r="S63" s="91"/>
      <c r="T63" s="29"/>
    </row>
    <row r="64" spans="1:20" x14ac:dyDescent="0.2">
      <c r="A64" s="17" t="s">
        <v>15</v>
      </c>
      <c r="B64" s="19" t="s">
        <v>56</v>
      </c>
      <c r="C64" s="2" t="s">
        <v>57</v>
      </c>
      <c r="D64" s="4" t="s">
        <v>58</v>
      </c>
      <c r="E64" s="35"/>
      <c r="F64" s="36">
        <v>883.29</v>
      </c>
      <c r="G64" s="36">
        <v>4066.37</v>
      </c>
      <c r="H64" s="36">
        <v>646.61</v>
      </c>
      <c r="I64" s="36">
        <v>159.13999999999999</v>
      </c>
      <c r="J64" s="36">
        <v>1258.5899999999999</v>
      </c>
      <c r="K64" s="36">
        <v>2092.17</v>
      </c>
      <c r="L64" s="36"/>
      <c r="M64" s="36"/>
      <c r="N64" s="36"/>
      <c r="O64" s="36">
        <v>335.1</v>
      </c>
      <c r="P64" s="36">
        <v>71.05</v>
      </c>
      <c r="Q64" s="9">
        <v>9512.32</v>
      </c>
      <c r="R64" s="29">
        <v>9512.32</v>
      </c>
      <c r="S64" s="91">
        <v>1</v>
      </c>
      <c r="T64" s="29">
        <f t="shared" ref="T64:T74" si="3">S64*Q64</f>
        <v>9512.32</v>
      </c>
    </row>
    <row r="65" spans="1:21" x14ac:dyDescent="0.2">
      <c r="A65" s="18"/>
      <c r="B65" s="20"/>
      <c r="C65" s="7" t="s">
        <v>192</v>
      </c>
      <c r="D65" s="8"/>
      <c r="E65" s="37"/>
      <c r="F65" s="38">
        <v>883.29</v>
      </c>
      <c r="G65" s="38">
        <v>4066.37</v>
      </c>
      <c r="H65" s="38">
        <v>646.61</v>
      </c>
      <c r="I65" s="38">
        <v>159.13999999999999</v>
      </c>
      <c r="J65" s="38">
        <v>1258.5899999999999</v>
      </c>
      <c r="K65" s="38">
        <v>2092.17</v>
      </c>
      <c r="L65" s="38"/>
      <c r="M65" s="38"/>
      <c r="N65" s="38"/>
      <c r="O65" s="38">
        <v>335.1</v>
      </c>
      <c r="P65" s="38">
        <v>71.05</v>
      </c>
      <c r="Q65" s="10">
        <v>9512.32</v>
      </c>
      <c r="R65" s="30">
        <v>9512.32</v>
      </c>
      <c r="S65" s="92">
        <v>1</v>
      </c>
      <c r="T65" s="30">
        <f t="shared" si="3"/>
        <v>9512.32</v>
      </c>
    </row>
    <row r="66" spans="1:21" x14ac:dyDescent="0.2">
      <c r="A66" s="18"/>
      <c r="B66" s="20"/>
      <c r="C66" s="2" t="s">
        <v>11</v>
      </c>
      <c r="D66" s="4" t="s">
        <v>12</v>
      </c>
      <c r="E66" s="35"/>
      <c r="F66" s="36"/>
      <c r="G66" s="36"/>
      <c r="H66" s="36"/>
      <c r="I66" s="36">
        <v>1882.24</v>
      </c>
      <c r="J66" s="36"/>
      <c r="K66" s="36"/>
      <c r="L66" s="36"/>
      <c r="M66" s="36"/>
      <c r="N66" s="36"/>
      <c r="O66" s="36">
        <v>1201.8</v>
      </c>
      <c r="P66" s="36">
        <v>-8.1300000000000008</v>
      </c>
      <c r="Q66" s="9">
        <v>3075.91</v>
      </c>
      <c r="R66" s="29">
        <v>3075.91</v>
      </c>
      <c r="S66" s="91">
        <v>1</v>
      </c>
      <c r="T66" s="29">
        <f t="shared" si="3"/>
        <v>3075.91</v>
      </c>
    </row>
    <row r="67" spans="1:21" x14ac:dyDescent="0.2">
      <c r="A67" s="18"/>
      <c r="B67" s="20"/>
      <c r="C67" s="3"/>
      <c r="D67" s="6" t="s">
        <v>63</v>
      </c>
      <c r="E67" s="52"/>
      <c r="F67" s="53">
        <v>8509.93</v>
      </c>
      <c r="G67" s="53">
        <v>29860.95</v>
      </c>
      <c r="H67" s="53">
        <v>8917.4699999999993</v>
      </c>
      <c r="I67" s="53"/>
      <c r="J67" s="53">
        <v>9494.69</v>
      </c>
      <c r="K67" s="53">
        <v>21218.2</v>
      </c>
      <c r="L67" s="53"/>
      <c r="M67" s="53"/>
      <c r="N67" s="53"/>
      <c r="O67" s="53"/>
      <c r="P67" s="53"/>
      <c r="Q67" s="11">
        <v>78001.240000000005</v>
      </c>
      <c r="R67" s="51">
        <v>78001.240000000005</v>
      </c>
      <c r="S67" s="95">
        <v>1</v>
      </c>
      <c r="T67" s="51">
        <f t="shared" si="3"/>
        <v>78001.240000000005</v>
      </c>
    </row>
    <row r="68" spans="1:21" x14ac:dyDescent="0.2">
      <c r="A68" s="18"/>
      <c r="B68" s="20"/>
      <c r="C68" s="7" t="s">
        <v>18</v>
      </c>
      <c r="D68" s="8"/>
      <c r="E68" s="37"/>
      <c r="F68" s="38">
        <v>8509.93</v>
      </c>
      <c r="G68" s="38">
        <v>29860.95</v>
      </c>
      <c r="H68" s="38">
        <v>8917.4699999999993</v>
      </c>
      <c r="I68" s="38">
        <v>1882.24</v>
      </c>
      <c r="J68" s="38">
        <v>9494.69</v>
      </c>
      <c r="K68" s="38">
        <v>21218.2</v>
      </c>
      <c r="L68" s="38"/>
      <c r="M68" s="38"/>
      <c r="N68" s="38"/>
      <c r="O68" s="38">
        <v>1201.8</v>
      </c>
      <c r="P68" s="38">
        <v>-8.1300000000000008</v>
      </c>
      <c r="Q68" s="10">
        <v>81077.150000000009</v>
      </c>
      <c r="R68" s="30">
        <v>81077.150000000009</v>
      </c>
      <c r="S68" s="92">
        <v>1</v>
      </c>
      <c r="T68" s="30">
        <f t="shared" si="3"/>
        <v>81077.150000000009</v>
      </c>
    </row>
    <row r="69" spans="1:21" x14ac:dyDescent="0.2">
      <c r="A69" s="18"/>
      <c r="B69" s="22" t="s">
        <v>193</v>
      </c>
      <c r="C69" s="23"/>
      <c r="D69" s="23"/>
      <c r="E69" s="39"/>
      <c r="F69" s="40">
        <v>9393.2200000000012</v>
      </c>
      <c r="G69" s="40">
        <v>33927.32</v>
      </c>
      <c r="H69" s="40">
        <v>9564.08</v>
      </c>
      <c r="I69" s="40">
        <v>2041.38</v>
      </c>
      <c r="J69" s="40">
        <v>10753.28</v>
      </c>
      <c r="K69" s="40">
        <v>23310.370000000003</v>
      </c>
      <c r="L69" s="40"/>
      <c r="M69" s="40"/>
      <c r="N69" s="40"/>
      <c r="O69" s="40">
        <v>1536.9</v>
      </c>
      <c r="P69" s="40">
        <v>62.919999999999995</v>
      </c>
      <c r="Q69" s="24">
        <v>90589.47</v>
      </c>
      <c r="R69" s="31">
        <v>90589.47</v>
      </c>
      <c r="S69" s="93">
        <v>1</v>
      </c>
      <c r="T69" s="31">
        <f t="shared" si="3"/>
        <v>90589.47</v>
      </c>
    </row>
    <row r="70" spans="1:21" x14ac:dyDescent="0.2">
      <c r="A70" s="18"/>
      <c r="B70" s="19" t="s">
        <v>14</v>
      </c>
      <c r="C70" s="2" t="s">
        <v>11</v>
      </c>
      <c r="D70" s="4" t="s">
        <v>64</v>
      </c>
      <c r="E70" s="35"/>
      <c r="F70" s="36">
        <v>40977.17</v>
      </c>
      <c r="G70" s="36">
        <v>165146.41</v>
      </c>
      <c r="H70" s="36">
        <v>20234.27</v>
      </c>
      <c r="I70" s="36">
        <v>6315.43</v>
      </c>
      <c r="J70" s="36">
        <v>38495.43</v>
      </c>
      <c r="K70" s="36">
        <v>89226</v>
      </c>
      <c r="L70" s="36"/>
      <c r="M70" s="36"/>
      <c r="N70" s="36"/>
      <c r="O70" s="36">
        <v>5388.57</v>
      </c>
      <c r="P70" s="36"/>
      <c r="Q70" s="9">
        <v>365783.28</v>
      </c>
      <c r="R70" s="29">
        <v>365783.28</v>
      </c>
      <c r="S70" s="91">
        <v>1</v>
      </c>
      <c r="T70" s="29">
        <f t="shared" si="3"/>
        <v>365783.28</v>
      </c>
    </row>
    <row r="71" spans="1:21" x14ac:dyDescent="0.2">
      <c r="A71" s="18"/>
      <c r="B71" s="20"/>
      <c r="C71" s="3"/>
      <c r="D71" s="6" t="s">
        <v>12</v>
      </c>
      <c r="E71" s="52">
        <v>3955.1</v>
      </c>
      <c r="F71" s="53">
        <v>3260.68</v>
      </c>
      <c r="G71" s="53">
        <v>5271.63</v>
      </c>
      <c r="H71" s="53">
        <v>10263.369999999999</v>
      </c>
      <c r="I71" s="53">
        <v>7926.59</v>
      </c>
      <c r="J71" s="53">
        <v>3111.8199999999997</v>
      </c>
      <c r="K71" s="53">
        <v>3434.71</v>
      </c>
      <c r="L71" s="53">
        <v>7182.29</v>
      </c>
      <c r="M71" s="53">
        <v>5278.6</v>
      </c>
      <c r="N71" s="53">
        <v>9501.9</v>
      </c>
      <c r="O71" s="53">
        <v>3457.8599999999997</v>
      </c>
      <c r="P71" s="53">
        <v>7145.5400000000009</v>
      </c>
      <c r="Q71" s="11">
        <v>69790.09</v>
      </c>
      <c r="R71" s="51">
        <v>69790.09</v>
      </c>
      <c r="S71" s="95">
        <v>1</v>
      </c>
      <c r="T71" s="51">
        <f t="shared" si="3"/>
        <v>69790.09</v>
      </c>
    </row>
    <row r="72" spans="1:21" x14ac:dyDescent="0.2">
      <c r="A72" s="18"/>
      <c r="B72" s="20"/>
      <c r="C72" s="7" t="s">
        <v>18</v>
      </c>
      <c r="D72" s="8"/>
      <c r="E72" s="37">
        <v>3955.1</v>
      </c>
      <c r="F72" s="38">
        <v>44237.85</v>
      </c>
      <c r="G72" s="38">
        <v>170418.04</v>
      </c>
      <c r="H72" s="38">
        <v>30497.64</v>
      </c>
      <c r="I72" s="38">
        <v>14242.02</v>
      </c>
      <c r="J72" s="38">
        <v>41607.25</v>
      </c>
      <c r="K72" s="38">
        <v>92660.71</v>
      </c>
      <c r="L72" s="38">
        <v>7182.29</v>
      </c>
      <c r="M72" s="38">
        <v>5278.6</v>
      </c>
      <c r="N72" s="38">
        <v>9501.9</v>
      </c>
      <c r="O72" s="38">
        <v>8846.43</v>
      </c>
      <c r="P72" s="38">
        <v>7145.5400000000009</v>
      </c>
      <c r="Q72" s="10">
        <v>435573.37</v>
      </c>
      <c r="R72" s="30">
        <v>435573.37</v>
      </c>
      <c r="S72" s="92">
        <v>1</v>
      </c>
      <c r="T72" s="30">
        <f t="shared" si="3"/>
        <v>435573.37</v>
      </c>
    </row>
    <row r="73" spans="1:21" x14ac:dyDescent="0.2">
      <c r="A73" s="18"/>
      <c r="B73" s="22" t="s">
        <v>20</v>
      </c>
      <c r="C73" s="23"/>
      <c r="D73" s="23"/>
      <c r="E73" s="39">
        <v>3955.1</v>
      </c>
      <c r="F73" s="40">
        <v>44237.85</v>
      </c>
      <c r="G73" s="40">
        <v>170418.04</v>
      </c>
      <c r="H73" s="40">
        <v>30497.64</v>
      </c>
      <c r="I73" s="40">
        <v>14242.02</v>
      </c>
      <c r="J73" s="40">
        <v>41607.25</v>
      </c>
      <c r="K73" s="40">
        <v>92660.71</v>
      </c>
      <c r="L73" s="40">
        <v>7182.29</v>
      </c>
      <c r="M73" s="40">
        <v>5278.6</v>
      </c>
      <c r="N73" s="40">
        <v>9501.9</v>
      </c>
      <c r="O73" s="40">
        <v>8846.43</v>
      </c>
      <c r="P73" s="40">
        <v>7145.5400000000009</v>
      </c>
      <c r="Q73" s="24">
        <v>435573.37</v>
      </c>
      <c r="R73" s="31">
        <v>435573.37</v>
      </c>
      <c r="S73" s="93">
        <v>1</v>
      </c>
      <c r="T73" s="31">
        <f t="shared" si="3"/>
        <v>435573.37</v>
      </c>
    </row>
    <row r="74" spans="1:21" x14ac:dyDescent="0.2">
      <c r="A74" s="135" t="s">
        <v>22</v>
      </c>
      <c r="B74" s="136"/>
      <c r="C74" s="136"/>
      <c r="D74" s="136"/>
      <c r="E74" s="138">
        <v>3955.1</v>
      </c>
      <c r="F74" s="139">
        <v>53631.07</v>
      </c>
      <c r="G74" s="139">
        <v>204345.36000000002</v>
      </c>
      <c r="H74" s="139">
        <v>40061.72</v>
      </c>
      <c r="I74" s="139">
        <v>16283.400000000001</v>
      </c>
      <c r="J74" s="139">
        <v>52360.53</v>
      </c>
      <c r="K74" s="139">
        <v>115971.08</v>
      </c>
      <c r="L74" s="139">
        <v>7182.29</v>
      </c>
      <c r="M74" s="139">
        <v>5278.6</v>
      </c>
      <c r="N74" s="139">
        <v>9501.9</v>
      </c>
      <c r="O74" s="139">
        <v>10383.329999999998</v>
      </c>
      <c r="P74" s="139">
        <v>7208.4600000000009</v>
      </c>
      <c r="Q74" s="140">
        <v>526162.84</v>
      </c>
      <c r="R74" s="152">
        <v>526162.84</v>
      </c>
      <c r="S74" s="186">
        <v>1</v>
      </c>
      <c r="T74" s="152">
        <f t="shared" si="3"/>
        <v>526162.84</v>
      </c>
    </row>
    <row r="75" spans="1:21" x14ac:dyDescent="0.2">
      <c r="A75" s="4"/>
      <c r="B75" s="4"/>
      <c r="C75" s="4"/>
      <c r="D75" s="4"/>
      <c r="E75" s="35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9"/>
      <c r="R75" s="29"/>
      <c r="S75" s="91"/>
      <c r="T75" s="29"/>
    </row>
    <row r="76" spans="1:21" ht="25.5" x14ac:dyDescent="0.2">
      <c r="A76" s="158" t="s">
        <v>66</v>
      </c>
      <c r="B76" s="19" t="s">
        <v>67</v>
      </c>
      <c r="C76" s="2" t="s">
        <v>68</v>
      </c>
      <c r="D76" s="4" t="s">
        <v>92</v>
      </c>
      <c r="E76" s="35"/>
      <c r="F76" s="36"/>
      <c r="G76" s="36"/>
      <c r="H76" s="36">
        <v>10059.93</v>
      </c>
      <c r="I76" s="36"/>
      <c r="J76" s="36"/>
      <c r="K76" s="36"/>
      <c r="L76" s="36"/>
      <c r="M76" s="36"/>
      <c r="N76" s="36"/>
      <c r="O76" s="36"/>
      <c r="P76" s="36">
        <v>27737.1</v>
      </c>
      <c r="Q76" s="9">
        <v>37797.03</v>
      </c>
      <c r="R76" s="29">
        <v>37797.03</v>
      </c>
      <c r="S76" s="91">
        <v>1</v>
      </c>
      <c r="T76" s="29">
        <f t="shared" ref="T76:T81" si="4">S76*Q76</f>
        <v>37797.03</v>
      </c>
    </row>
    <row r="77" spans="1:21" x14ac:dyDescent="0.2">
      <c r="A77" s="18"/>
      <c r="B77" s="20"/>
      <c r="C77" s="3"/>
      <c r="D77" s="6" t="s">
        <v>69</v>
      </c>
      <c r="E77" s="52">
        <v>9133.41</v>
      </c>
      <c r="F77" s="53">
        <v>10126.52</v>
      </c>
      <c r="G77" s="53">
        <v>13460.52</v>
      </c>
      <c r="H77" s="53">
        <v>16839.36</v>
      </c>
      <c r="I77" s="53">
        <v>17732.099999999999</v>
      </c>
      <c r="J77" s="53">
        <v>19066.29</v>
      </c>
      <c r="K77" s="53">
        <v>21983.67</v>
      </c>
      <c r="L77" s="53">
        <v>23974.78</v>
      </c>
      <c r="M77" s="53">
        <v>24262.25</v>
      </c>
      <c r="N77" s="53">
        <v>27006.3</v>
      </c>
      <c r="O77" s="112">
        <v>29978.03</v>
      </c>
      <c r="P77" s="112">
        <v>-9305.84</v>
      </c>
      <c r="Q77" s="11">
        <v>204257.39</v>
      </c>
      <c r="R77" s="51">
        <v>204257.39</v>
      </c>
      <c r="S77" s="95">
        <v>0.89879342921203487</v>
      </c>
      <c r="T77" s="104">
        <f t="shared" si="4"/>
        <v>183585.2</v>
      </c>
      <c r="U77" s="109"/>
    </row>
    <row r="78" spans="1:21" x14ac:dyDescent="0.2">
      <c r="A78" s="18"/>
      <c r="B78" s="20"/>
      <c r="C78" s="3"/>
      <c r="D78" s="6" t="s">
        <v>70</v>
      </c>
      <c r="E78" s="52">
        <v>570.99</v>
      </c>
      <c r="F78" s="53">
        <v>5627.1</v>
      </c>
      <c r="G78" s="53">
        <v>47598.65</v>
      </c>
      <c r="H78" s="53">
        <v>8781.51</v>
      </c>
      <c r="I78" s="53">
        <v>1709.8899999999999</v>
      </c>
      <c r="J78" s="53">
        <v>13772.73</v>
      </c>
      <c r="K78" s="53">
        <v>29218.21</v>
      </c>
      <c r="L78" s="53">
        <v>723.04</v>
      </c>
      <c r="M78" s="53">
        <v>754.32999999999993</v>
      </c>
      <c r="N78" s="53">
        <v>18390.27</v>
      </c>
      <c r="O78" s="53">
        <v>2891.37</v>
      </c>
      <c r="P78" s="53">
        <v>583.86</v>
      </c>
      <c r="Q78" s="11">
        <v>130621.95000000001</v>
      </c>
      <c r="R78" s="51">
        <v>130621.95000000001</v>
      </c>
      <c r="S78" s="95">
        <v>1</v>
      </c>
      <c r="T78" s="51">
        <f t="shared" si="4"/>
        <v>130621.95000000001</v>
      </c>
    </row>
    <row r="79" spans="1:21" x14ac:dyDescent="0.2">
      <c r="A79" s="18"/>
      <c r="B79" s="20"/>
      <c r="C79" s="3"/>
      <c r="D79" s="6" t="s">
        <v>71</v>
      </c>
      <c r="E79" s="52">
        <v>12.799999999999999</v>
      </c>
      <c r="F79" s="53">
        <v>199.61</v>
      </c>
      <c r="G79" s="53">
        <v>1009.98</v>
      </c>
      <c r="H79" s="53">
        <v>220.29</v>
      </c>
      <c r="I79" s="53">
        <v>89.63</v>
      </c>
      <c r="J79" s="53">
        <v>412.93</v>
      </c>
      <c r="K79" s="53">
        <v>323.78000000000003</v>
      </c>
      <c r="L79" s="53">
        <v>96.25</v>
      </c>
      <c r="M79" s="53">
        <v>174.89</v>
      </c>
      <c r="N79" s="53">
        <v>577.28</v>
      </c>
      <c r="O79" s="53">
        <v>46.63</v>
      </c>
      <c r="P79" s="53">
        <v>8.9499999999999993</v>
      </c>
      <c r="Q79" s="11">
        <v>3173.0199999999995</v>
      </c>
      <c r="R79" s="51">
        <v>3173.0199999999995</v>
      </c>
      <c r="S79" s="95">
        <v>1</v>
      </c>
      <c r="T79" s="51">
        <f t="shared" si="4"/>
        <v>3173.0199999999995</v>
      </c>
    </row>
    <row r="80" spans="1:21" x14ac:dyDescent="0.2">
      <c r="A80" s="18"/>
      <c r="B80" s="20"/>
      <c r="C80" s="3"/>
      <c r="D80" s="6" t="s">
        <v>89</v>
      </c>
      <c r="E80" s="52"/>
      <c r="F80" s="53"/>
      <c r="G80" s="53">
        <v>6591.3499999999995</v>
      </c>
      <c r="H80" s="53">
        <v>345.66999999999996</v>
      </c>
      <c r="I80" s="53">
        <v>99.31</v>
      </c>
      <c r="J80" s="53">
        <v>806.84</v>
      </c>
      <c r="K80" s="53">
        <v>1077.42</v>
      </c>
      <c r="L80" s="53">
        <v>44.529999999999994</v>
      </c>
      <c r="M80" s="53">
        <v>22.16</v>
      </c>
      <c r="N80" s="53">
        <v>931.18000000000006</v>
      </c>
      <c r="O80" s="53">
        <v>69.75</v>
      </c>
      <c r="P80" s="53">
        <v>34.200000000000003</v>
      </c>
      <c r="Q80" s="11">
        <v>10022.410000000002</v>
      </c>
      <c r="R80" s="51">
        <v>10022.410000000002</v>
      </c>
      <c r="S80" s="95">
        <v>1</v>
      </c>
      <c r="T80" s="51">
        <f t="shared" si="4"/>
        <v>10022.410000000002</v>
      </c>
    </row>
    <row r="81" spans="1:20" x14ac:dyDescent="0.2">
      <c r="A81" s="18"/>
      <c r="B81" s="20"/>
      <c r="C81" s="3"/>
      <c r="D81" s="6" t="s">
        <v>72</v>
      </c>
      <c r="E81" s="52">
        <v>4119.7700000000004</v>
      </c>
      <c r="F81" s="53">
        <v>12304.78</v>
      </c>
      <c r="G81" s="53">
        <v>13409.12</v>
      </c>
      <c r="H81" s="53">
        <v>9572.08</v>
      </c>
      <c r="I81" s="53">
        <v>13524.01</v>
      </c>
      <c r="J81" s="53">
        <v>10962.640000000001</v>
      </c>
      <c r="K81" s="53">
        <v>12644.419999999998</v>
      </c>
      <c r="L81" s="53">
        <v>9090.34</v>
      </c>
      <c r="M81" s="53">
        <v>8903.7199999999993</v>
      </c>
      <c r="N81" s="53">
        <v>24680.010000000002</v>
      </c>
      <c r="O81" s="53">
        <v>3908.96</v>
      </c>
      <c r="P81" s="53">
        <v>4203.21</v>
      </c>
      <c r="Q81" s="11">
        <v>127323.06000000003</v>
      </c>
      <c r="R81" s="51">
        <v>127323.06000000003</v>
      </c>
      <c r="S81" s="95">
        <v>1</v>
      </c>
      <c r="T81" s="51">
        <f t="shared" si="4"/>
        <v>127323.06000000003</v>
      </c>
    </row>
    <row r="82" spans="1:20" x14ac:dyDescent="0.2">
      <c r="A82" s="18"/>
      <c r="B82" s="20"/>
      <c r="C82" s="7" t="s">
        <v>194</v>
      </c>
      <c r="D82" s="8"/>
      <c r="E82" s="37">
        <v>13836.97</v>
      </c>
      <c r="F82" s="38">
        <v>28258.010000000002</v>
      </c>
      <c r="G82" s="38">
        <v>82069.62</v>
      </c>
      <c r="H82" s="38">
        <v>45818.840000000004</v>
      </c>
      <c r="I82" s="38">
        <v>33154.94</v>
      </c>
      <c r="J82" s="38">
        <v>45021.43</v>
      </c>
      <c r="K82" s="38">
        <v>65247.499999999993</v>
      </c>
      <c r="L82" s="38">
        <v>33928.94</v>
      </c>
      <c r="M82" s="38">
        <v>34117.35</v>
      </c>
      <c r="N82" s="38">
        <v>71585.040000000008</v>
      </c>
      <c r="O82" s="38">
        <v>36894.74</v>
      </c>
      <c r="P82" s="38">
        <v>23261.48</v>
      </c>
      <c r="Q82" s="10">
        <v>513194.86</v>
      </c>
      <c r="R82" s="30">
        <v>513194.86</v>
      </c>
      <c r="S82" s="92">
        <f>+T82/R82</f>
        <v>0.9597186339707301</v>
      </c>
      <c r="T82" s="30">
        <f>SUBTOTAL(9,T76:T81)</f>
        <v>492522.67000000004</v>
      </c>
    </row>
    <row r="83" spans="1:20" x14ac:dyDescent="0.2">
      <c r="A83" s="18"/>
      <c r="B83" s="22" t="s">
        <v>195</v>
      </c>
      <c r="C83" s="23"/>
      <c r="D83" s="23"/>
      <c r="E83" s="39">
        <v>13836.97</v>
      </c>
      <c r="F83" s="40">
        <v>28258.010000000002</v>
      </c>
      <c r="G83" s="40">
        <v>82069.62</v>
      </c>
      <c r="H83" s="40">
        <v>45818.840000000004</v>
      </c>
      <c r="I83" s="40">
        <v>33154.94</v>
      </c>
      <c r="J83" s="40">
        <v>45021.43</v>
      </c>
      <c r="K83" s="40">
        <v>65247.499999999993</v>
      </c>
      <c r="L83" s="40">
        <v>33928.94</v>
      </c>
      <c r="M83" s="40">
        <v>34117.35</v>
      </c>
      <c r="N83" s="40">
        <v>71585.040000000008</v>
      </c>
      <c r="O83" s="40">
        <v>36894.74</v>
      </c>
      <c r="P83" s="40">
        <v>23261.48</v>
      </c>
      <c r="Q83" s="24">
        <v>513194.86</v>
      </c>
      <c r="R83" s="31">
        <v>513194.86</v>
      </c>
      <c r="S83" s="93">
        <f t="shared" ref="S83:S84" si="5">+T83/R83</f>
        <v>0.9597186339707301</v>
      </c>
      <c r="T83" s="31">
        <f>SUBTOTAL(9,T76:T81)</f>
        <v>492522.67000000004</v>
      </c>
    </row>
    <row r="84" spans="1:20" x14ac:dyDescent="0.2">
      <c r="A84" s="135" t="s">
        <v>196</v>
      </c>
      <c r="B84" s="136"/>
      <c r="C84" s="136"/>
      <c r="D84" s="136"/>
      <c r="E84" s="138">
        <v>13836.97</v>
      </c>
      <c r="F84" s="139">
        <v>28258.010000000002</v>
      </c>
      <c r="G84" s="139">
        <v>82069.62</v>
      </c>
      <c r="H84" s="139">
        <v>45818.840000000004</v>
      </c>
      <c r="I84" s="139">
        <v>33154.94</v>
      </c>
      <c r="J84" s="139">
        <v>45021.43</v>
      </c>
      <c r="K84" s="139">
        <v>65247.499999999993</v>
      </c>
      <c r="L84" s="139">
        <v>33928.94</v>
      </c>
      <c r="M84" s="139">
        <v>34117.35</v>
      </c>
      <c r="N84" s="139">
        <v>71585.040000000008</v>
      </c>
      <c r="O84" s="139">
        <v>36894.74</v>
      </c>
      <c r="P84" s="139">
        <v>23261.48</v>
      </c>
      <c r="Q84" s="140">
        <v>513194.86</v>
      </c>
      <c r="R84" s="152">
        <v>513194.86</v>
      </c>
      <c r="S84" s="186">
        <f t="shared" si="5"/>
        <v>0.9597186339707301</v>
      </c>
      <c r="T84" s="152">
        <f>SUBTOTAL(9,T76:T83)</f>
        <v>492522.67000000004</v>
      </c>
    </row>
    <row r="85" spans="1:20" ht="13.5" thickBot="1" x14ac:dyDescent="0.25">
      <c r="A85" s="4"/>
      <c r="B85" s="4"/>
      <c r="C85" s="4"/>
      <c r="D85" s="4"/>
      <c r="E85" s="35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9"/>
      <c r="R85" s="29"/>
      <c r="S85" s="91"/>
      <c r="T85" s="29"/>
    </row>
    <row r="86" spans="1:20" ht="13.5" thickBot="1" x14ac:dyDescent="0.25">
      <c r="A86" s="142" t="s">
        <v>17</v>
      </c>
      <c r="B86" s="143"/>
      <c r="C86" s="143"/>
      <c r="D86" s="143"/>
      <c r="E86" s="144">
        <v>38763.03</v>
      </c>
      <c r="F86" s="145">
        <v>255903.52</v>
      </c>
      <c r="G86" s="145">
        <v>1057781.6000000001</v>
      </c>
      <c r="H86" s="145">
        <v>233523.25999999998</v>
      </c>
      <c r="I86" s="145">
        <v>100823.23999999999</v>
      </c>
      <c r="J86" s="145">
        <v>396830.76</v>
      </c>
      <c r="K86" s="145">
        <v>682413.49000000011</v>
      </c>
      <c r="L86" s="145">
        <v>53964.380000000005</v>
      </c>
      <c r="M86" s="145">
        <v>51576.450000000012</v>
      </c>
      <c r="N86" s="145">
        <v>181840.83</v>
      </c>
      <c r="O86" s="145">
        <v>114225.69</v>
      </c>
      <c r="P86" s="145">
        <v>49774.889999999992</v>
      </c>
      <c r="Q86" s="146">
        <v>3217421.1400000006</v>
      </c>
      <c r="R86" s="153">
        <v>3217421.1400000006</v>
      </c>
      <c r="S86" s="189">
        <f>+T86/R86</f>
        <v>0.99357491944619958</v>
      </c>
      <c r="T86" s="153">
        <f>+T84+T74+T62+T51+T26</f>
        <v>3196748.95</v>
      </c>
    </row>
    <row r="90" spans="1:20" ht="13.5" thickBot="1" x14ac:dyDescent="0.25"/>
    <row r="91" spans="1:20" x14ac:dyDescent="0.2">
      <c r="Q91" s="47" t="s">
        <v>26</v>
      </c>
      <c r="R91" s="48">
        <v>0</v>
      </c>
    </row>
    <row r="92" spans="1:20" x14ac:dyDescent="0.2">
      <c r="Q92" s="45" t="s">
        <v>27</v>
      </c>
      <c r="R92" s="46">
        <v>-172446.9000000002</v>
      </c>
    </row>
    <row r="93" spans="1:20" x14ac:dyDescent="0.2">
      <c r="Q93" s="45" t="s">
        <v>28</v>
      </c>
      <c r="R93" s="46">
        <v>-75075.799999999945</v>
      </c>
    </row>
    <row r="94" spans="1:20" ht="13.5" thickBot="1" x14ac:dyDescent="0.25">
      <c r="Q94" s="45" t="s">
        <v>29</v>
      </c>
      <c r="R94" s="46">
        <v>3464943.84</v>
      </c>
    </row>
    <row r="95" spans="1:20" ht="13.5" thickBot="1" x14ac:dyDescent="0.25">
      <c r="Q95" s="49" t="s">
        <v>30</v>
      </c>
      <c r="R95" s="50">
        <v>3217421.1399999997</v>
      </c>
    </row>
  </sheetData>
  <pageMargins left="0.7" right="0.7" top="0.75" bottom="0.75" header="0.3" footer="0.3"/>
  <pageSetup scale="43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7"/>
  <sheetViews>
    <sheetView zoomScale="80" zoomScaleNormal="80" workbookViewId="0">
      <selection activeCell="C26" sqref="C26"/>
    </sheetView>
  </sheetViews>
  <sheetFormatPr defaultRowHeight="12.75" x14ac:dyDescent="0.2"/>
  <cols>
    <col min="1" max="1" width="16.5703125" customWidth="1"/>
    <col min="2" max="2" width="40.7109375" customWidth="1"/>
    <col min="3" max="3" width="25.7109375" customWidth="1"/>
    <col min="4" max="4" width="40.7109375" customWidth="1"/>
    <col min="5" max="8" width="7.42578125" bestFit="1" customWidth="1"/>
    <col min="9" max="10" width="5.85546875" bestFit="1" customWidth="1"/>
    <col min="11" max="11" width="7.42578125" bestFit="1" customWidth="1"/>
    <col min="12" max="12" width="9.5703125" bestFit="1" customWidth="1"/>
    <col min="13" max="16" width="7.42578125" bestFit="1" customWidth="1"/>
    <col min="17" max="17" width="14.5703125" bestFit="1" customWidth="1"/>
    <col min="18" max="18" width="12.7109375" bestFit="1" customWidth="1"/>
    <col min="19" max="19" width="8.140625" style="96" bestFit="1" customWidth="1"/>
    <col min="20" max="20" width="16.42578125" bestFit="1" customWidth="1"/>
  </cols>
  <sheetData>
    <row r="1" spans="1:20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97"/>
      <c r="T1" s="1"/>
    </row>
    <row r="2" spans="1:20" x14ac:dyDescent="0.2">
      <c r="A2" t="s">
        <v>219</v>
      </c>
      <c r="B2" t="s">
        <v>215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90"/>
      <c r="T5" s="134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85" t="s">
        <v>586</v>
      </c>
      <c r="T6" s="151" t="s">
        <v>588</v>
      </c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90"/>
      <c r="T7" s="28"/>
    </row>
    <row r="8" spans="1:20" x14ac:dyDescent="0.2">
      <c r="A8" s="17" t="s">
        <v>9</v>
      </c>
      <c r="B8" s="19" t="s">
        <v>34</v>
      </c>
      <c r="C8" s="2" t="s">
        <v>35</v>
      </c>
      <c r="D8" s="4" t="s">
        <v>34</v>
      </c>
      <c r="E8" s="35">
        <v>-0.17</v>
      </c>
      <c r="F8" s="36">
        <v>0.02</v>
      </c>
      <c r="G8" s="36">
        <v>1.22</v>
      </c>
      <c r="H8" s="36"/>
      <c r="I8" s="36"/>
      <c r="J8" s="36">
        <v>-7.0000000000000007E-2</v>
      </c>
      <c r="K8" s="36">
        <v>-0.05</v>
      </c>
      <c r="L8" s="36">
        <v>0.02</v>
      </c>
      <c r="M8" s="36">
        <v>0.2</v>
      </c>
      <c r="N8" s="36"/>
      <c r="O8" s="36">
        <v>0.01</v>
      </c>
      <c r="P8" s="36"/>
      <c r="Q8" s="9">
        <v>1.1799999999999997</v>
      </c>
      <c r="R8" s="29">
        <v>1.1799999999999997</v>
      </c>
      <c r="S8" s="91">
        <v>1</v>
      </c>
      <c r="T8" s="29">
        <f>S8*Q8</f>
        <v>1.1799999999999997</v>
      </c>
    </row>
    <row r="9" spans="1:20" x14ac:dyDescent="0.2">
      <c r="A9" s="18"/>
      <c r="B9" s="20"/>
      <c r="C9" s="7" t="s">
        <v>145</v>
      </c>
      <c r="D9" s="8"/>
      <c r="E9" s="37">
        <v>-0.17</v>
      </c>
      <c r="F9" s="38">
        <v>0.02</v>
      </c>
      <c r="G9" s="38">
        <v>1.22</v>
      </c>
      <c r="H9" s="38"/>
      <c r="I9" s="38"/>
      <c r="J9" s="38">
        <v>-7.0000000000000007E-2</v>
      </c>
      <c r="K9" s="38">
        <v>-0.05</v>
      </c>
      <c r="L9" s="38">
        <v>0.02</v>
      </c>
      <c r="M9" s="38">
        <v>0.2</v>
      </c>
      <c r="N9" s="38"/>
      <c r="O9" s="38">
        <v>0.01</v>
      </c>
      <c r="P9" s="38"/>
      <c r="Q9" s="10">
        <v>1.1799999999999997</v>
      </c>
      <c r="R9" s="30">
        <v>1.1799999999999997</v>
      </c>
      <c r="S9" s="92">
        <v>1</v>
      </c>
      <c r="T9" s="30">
        <f t="shared" ref="T9:T32" si="0">S9*Q9</f>
        <v>1.1799999999999997</v>
      </c>
    </row>
    <row r="10" spans="1:20" x14ac:dyDescent="0.2">
      <c r="A10" s="18"/>
      <c r="B10" s="22" t="s">
        <v>146</v>
      </c>
      <c r="C10" s="23"/>
      <c r="D10" s="23"/>
      <c r="E10" s="39">
        <v>-0.17</v>
      </c>
      <c r="F10" s="40">
        <v>0.02</v>
      </c>
      <c r="G10" s="40">
        <v>1.22</v>
      </c>
      <c r="H10" s="40"/>
      <c r="I10" s="40"/>
      <c r="J10" s="40">
        <v>-7.0000000000000007E-2</v>
      </c>
      <c r="K10" s="40">
        <v>-0.05</v>
      </c>
      <c r="L10" s="40">
        <v>0.02</v>
      </c>
      <c r="M10" s="40">
        <v>0.2</v>
      </c>
      <c r="N10" s="40"/>
      <c r="O10" s="40">
        <v>0.01</v>
      </c>
      <c r="P10" s="40"/>
      <c r="Q10" s="24">
        <v>1.1799999999999997</v>
      </c>
      <c r="R10" s="31">
        <v>1.1799999999999997</v>
      </c>
      <c r="S10" s="93">
        <v>1</v>
      </c>
      <c r="T10" s="31">
        <f t="shared" si="0"/>
        <v>1.1799999999999997</v>
      </c>
    </row>
    <row r="11" spans="1:20" x14ac:dyDescent="0.2">
      <c r="A11" s="18"/>
      <c r="B11" s="19" t="s">
        <v>39</v>
      </c>
      <c r="C11" s="2" t="s">
        <v>11</v>
      </c>
      <c r="D11" s="4" t="s">
        <v>12</v>
      </c>
      <c r="E11" s="35">
        <v>524.43000000000006</v>
      </c>
      <c r="F11" s="36">
        <v>2285</v>
      </c>
      <c r="G11" s="36">
        <v>643.9</v>
      </c>
      <c r="H11" s="36"/>
      <c r="I11" s="36"/>
      <c r="J11" s="36"/>
      <c r="K11" s="36"/>
      <c r="L11" s="36">
        <v>368.09000000000003</v>
      </c>
      <c r="M11" s="36"/>
      <c r="N11" s="36"/>
      <c r="O11" s="36"/>
      <c r="P11" s="36"/>
      <c r="Q11" s="9">
        <v>3821.4200000000005</v>
      </c>
      <c r="R11" s="29">
        <v>3821.4200000000005</v>
      </c>
      <c r="S11" s="91">
        <v>1</v>
      </c>
      <c r="T11" s="29">
        <f t="shared" si="0"/>
        <v>3821.4200000000005</v>
      </c>
    </row>
    <row r="12" spans="1:20" x14ac:dyDescent="0.2">
      <c r="A12" s="18"/>
      <c r="B12" s="20"/>
      <c r="C12" s="7" t="s">
        <v>18</v>
      </c>
      <c r="D12" s="8"/>
      <c r="E12" s="37">
        <v>524.43000000000006</v>
      </c>
      <c r="F12" s="38">
        <v>2285</v>
      </c>
      <c r="G12" s="38">
        <v>643.9</v>
      </c>
      <c r="H12" s="38"/>
      <c r="I12" s="38"/>
      <c r="J12" s="38"/>
      <c r="K12" s="38"/>
      <c r="L12" s="38">
        <v>368.09000000000003</v>
      </c>
      <c r="M12" s="38"/>
      <c r="N12" s="38"/>
      <c r="O12" s="38"/>
      <c r="P12" s="38"/>
      <c r="Q12" s="10">
        <v>3821.4200000000005</v>
      </c>
      <c r="R12" s="30">
        <v>3821.4200000000005</v>
      </c>
      <c r="S12" s="92">
        <v>1</v>
      </c>
      <c r="T12" s="30">
        <f t="shared" si="0"/>
        <v>3821.4200000000005</v>
      </c>
    </row>
    <row r="13" spans="1:20" x14ac:dyDescent="0.2">
      <c r="A13" s="18"/>
      <c r="B13" s="22" t="s">
        <v>150</v>
      </c>
      <c r="C13" s="23"/>
      <c r="D13" s="23"/>
      <c r="E13" s="39">
        <v>524.43000000000006</v>
      </c>
      <c r="F13" s="40">
        <v>2285</v>
      </c>
      <c r="G13" s="40">
        <v>643.9</v>
      </c>
      <c r="H13" s="40"/>
      <c r="I13" s="40"/>
      <c r="J13" s="40"/>
      <c r="K13" s="40"/>
      <c r="L13" s="40">
        <v>368.09000000000003</v>
      </c>
      <c r="M13" s="40"/>
      <c r="N13" s="40"/>
      <c r="O13" s="40"/>
      <c r="P13" s="40"/>
      <c r="Q13" s="24">
        <v>3821.4200000000005</v>
      </c>
      <c r="R13" s="31">
        <v>3821.4200000000005</v>
      </c>
      <c r="S13" s="93">
        <v>1</v>
      </c>
      <c r="T13" s="31">
        <f t="shared" si="0"/>
        <v>3821.4200000000005</v>
      </c>
    </row>
    <row r="14" spans="1:20" x14ac:dyDescent="0.2">
      <c r="A14" s="18"/>
      <c r="B14" s="19" t="s">
        <v>41</v>
      </c>
      <c r="C14" s="2" t="s">
        <v>37</v>
      </c>
      <c r="D14" s="4" t="s">
        <v>38</v>
      </c>
      <c r="E14" s="35"/>
      <c r="F14" s="36"/>
      <c r="G14" s="36"/>
      <c r="H14" s="36"/>
      <c r="I14" s="36"/>
      <c r="J14" s="36"/>
      <c r="K14" s="36"/>
      <c r="L14" s="36">
        <v>40943</v>
      </c>
      <c r="M14" s="36"/>
      <c r="N14" s="36">
        <v>1184</v>
      </c>
      <c r="O14" s="36"/>
      <c r="P14" s="36"/>
      <c r="Q14" s="9">
        <v>42127</v>
      </c>
      <c r="R14" s="29">
        <v>42127</v>
      </c>
      <c r="S14" s="91">
        <v>1</v>
      </c>
      <c r="T14" s="29">
        <f t="shared" si="0"/>
        <v>42127</v>
      </c>
    </row>
    <row r="15" spans="1:20" x14ac:dyDescent="0.2">
      <c r="A15" s="18"/>
      <c r="B15" s="20"/>
      <c r="C15" s="7" t="s">
        <v>147</v>
      </c>
      <c r="D15" s="8"/>
      <c r="E15" s="37"/>
      <c r="F15" s="38"/>
      <c r="G15" s="38"/>
      <c r="H15" s="38"/>
      <c r="I15" s="38"/>
      <c r="J15" s="38"/>
      <c r="K15" s="38"/>
      <c r="L15" s="38">
        <v>40943</v>
      </c>
      <c r="M15" s="38"/>
      <c r="N15" s="38">
        <v>1184</v>
      </c>
      <c r="O15" s="38"/>
      <c r="P15" s="38"/>
      <c r="Q15" s="10">
        <v>42127</v>
      </c>
      <c r="R15" s="30">
        <v>42127</v>
      </c>
      <c r="S15" s="92">
        <v>1</v>
      </c>
      <c r="T15" s="30">
        <f t="shared" si="0"/>
        <v>42127</v>
      </c>
    </row>
    <row r="16" spans="1:20" x14ac:dyDescent="0.2">
      <c r="A16" s="18"/>
      <c r="B16" s="22" t="s">
        <v>151</v>
      </c>
      <c r="C16" s="23"/>
      <c r="D16" s="23"/>
      <c r="E16" s="39"/>
      <c r="F16" s="40"/>
      <c r="G16" s="40"/>
      <c r="H16" s="40"/>
      <c r="I16" s="40"/>
      <c r="J16" s="40"/>
      <c r="K16" s="40"/>
      <c r="L16" s="40">
        <v>40943</v>
      </c>
      <c r="M16" s="40"/>
      <c r="N16" s="40">
        <v>1184</v>
      </c>
      <c r="O16" s="40"/>
      <c r="P16" s="40"/>
      <c r="Q16" s="24">
        <v>42127</v>
      </c>
      <c r="R16" s="31">
        <v>42127</v>
      </c>
      <c r="S16" s="93">
        <v>1</v>
      </c>
      <c r="T16" s="31">
        <f t="shared" si="0"/>
        <v>42127</v>
      </c>
    </row>
    <row r="17" spans="1:20" x14ac:dyDescent="0.2">
      <c r="A17" s="18"/>
      <c r="B17" s="19" t="s">
        <v>14</v>
      </c>
      <c r="C17" s="2" t="s">
        <v>11</v>
      </c>
      <c r="D17" s="4" t="s">
        <v>12</v>
      </c>
      <c r="E17" s="35">
        <v>27.31</v>
      </c>
      <c r="F17" s="36">
        <v>276.49</v>
      </c>
      <c r="G17" s="36">
        <v>-352.33</v>
      </c>
      <c r="H17" s="36">
        <v>-6.9600000000000009</v>
      </c>
      <c r="I17" s="36">
        <v>-22.84</v>
      </c>
      <c r="J17" s="36"/>
      <c r="K17" s="36">
        <v>29.93</v>
      </c>
      <c r="L17" s="36">
        <v>6.9300000000000015</v>
      </c>
      <c r="M17" s="36">
        <v>-34.51</v>
      </c>
      <c r="N17" s="36">
        <v>-2.35</v>
      </c>
      <c r="O17" s="36"/>
      <c r="P17" s="36"/>
      <c r="Q17" s="9">
        <v>-78.329999999999956</v>
      </c>
      <c r="R17" s="29">
        <v>-78.329999999999956</v>
      </c>
      <c r="S17" s="91">
        <v>1</v>
      </c>
      <c r="T17" s="29">
        <f t="shared" si="0"/>
        <v>-78.329999999999956</v>
      </c>
    </row>
    <row r="18" spans="1:20" x14ac:dyDescent="0.2">
      <c r="A18" s="18"/>
      <c r="B18" s="20"/>
      <c r="C18" s="7" t="s">
        <v>18</v>
      </c>
      <c r="D18" s="8"/>
      <c r="E18" s="37">
        <v>27.31</v>
      </c>
      <c r="F18" s="38">
        <v>276.49</v>
      </c>
      <c r="G18" s="38">
        <v>-352.33</v>
      </c>
      <c r="H18" s="38">
        <v>-6.9600000000000009</v>
      </c>
      <c r="I18" s="38">
        <v>-22.84</v>
      </c>
      <c r="J18" s="38"/>
      <c r="K18" s="38">
        <v>29.93</v>
      </c>
      <c r="L18" s="38">
        <v>6.9300000000000015</v>
      </c>
      <c r="M18" s="38">
        <v>-34.51</v>
      </c>
      <c r="N18" s="38">
        <v>-2.35</v>
      </c>
      <c r="O18" s="38"/>
      <c r="P18" s="38"/>
      <c r="Q18" s="10">
        <v>-78.329999999999956</v>
      </c>
      <c r="R18" s="30">
        <v>-78.329999999999956</v>
      </c>
      <c r="S18" s="92">
        <v>1</v>
      </c>
      <c r="T18" s="30">
        <f t="shared" si="0"/>
        <v>-78.329999999999956</v>
      </c>
    </row>
    <row r="19" spans="1:20" x14ac:dyDescent="0.2">
      <c r="A19" s="18"/>
      <c r="B19" s="22" t="s">
        <v>20</v>
      </c>
      <c r="C19" s="23"/>
      <c r="D19" s="23"/>
      <c r="E19" s="39">
        <v>27.31</v>
      </c>
      <c r="F19" s="40">
        <v>276.49</v>
      </c>
      <c r="G19" s="40">
        <v>-352.33</v>
      </c>
      <c r="H19" s="40">
        <v>-6.9600000000000009</v>
      </c>
      <c r="I19" s="40">
        <v>-22.84</v>
      </c>
      <c r="J19" s="40"/>
      <c r="K19" s="40">
        <v>29.93</v>
      </c>
      <c r="L19" s="40">
        <v>6.9300000000000015</v>
      </c>
      <c r="M19" s="40">
        <v>-34.51</v>
      </c>
      <c r="N19" s="40">
        <v>-2.35</v>
      </c>
      <c r="O19" s="40"/>
      <c r="P19" s="40"/>
      <c r="Q19" s="24">
        <v>-78.329999999999956</v>
      </c>
      <c r="R19" s="31">
        <v>-78.329999999999956</v>
      </c>
      <c r="S19" s="93">
        <v>1</v>
      </c>
      <c r="T19" s="31">
        <f t="shared" si="0"/>
        <v>-78.329999999999956</v>
      </c>
    </row>
    <row r="20" spans="1:20" x14ac:dyDescent="0.2">
      <c r="A20" s="18"/>
      <c r="B20" s="19" t="s">
        <v>77</v>
      </c>
      <c r="C20" s="2" t="s">
        <v>11</v>
      </c>
      <c r="D20" s="4" t="s">
        <v>12</v>
      </c>
      <c r="E20" s="35"/>
      <c r="F20" s="36"/>
      <c r="G20" s="36"/>
      <c r="H20" s="36"/>
      <c r="I20" s="36"/>
      <c r="J20" s="36"/>
      <c r="K20" s="36"/>
      <c r="L20" s="36">
        <v>252.34</v>
      </c>
      <c r="M20" s="36"/>
      <c r="N20" s="36"/>
      <c r="O20" s="36"/>
      <c r="P20" s="36"/>
      <c r="Q20" s="9">
        <v>252.34</v>
      </c>
      <c r="R20" s="29">
        <v>252.34</v>
      </c>
      <c r="S20" s="91">
        <v>1</v>
      </c>
      <c r="T20" s="29">
        <f t="shared" si="0"/>
        <v>252.34</v>
      </c>
    </row>
    <row r="21" spans="1:20" x14ac:dyDescent="0.2">
      <c r="A21" s="18"/>
      <c r="B21" s="20"/>
      <c r="C21" s="7" t="s">
        <v>18</v>
      </c>
      <c r="D21" s="8"/>
      <c r="E21" s="37"/>
      <c r="F21" s="38"/>
      <c r="G21" s="38"/>
      <c r="H21" s="38"/>
      <c r="I21" s="38"/>
      <c r="J21" s="38"/>
      <c r="K21" s="38"/>
      <c r="L21" s="38">
        <v>252.34</v>
      </c>
      <c r="M21" s="38"/>
      <c r="N21" s="38"/>
      <c r="O21" s="38"/>
      <c r="P21" s="38"/>
      <c r="Q21" s="10">
        <v>252.34</v>
      </c>
      <c r="R21" s="30">
        <v>252.34</v>
      </c>
      <c r="S21" s="92">
        <v>1</v>
      </c>
      <c r="T21" s="30">
        <f t="shared" si="0"/>
        <v>252.34</v>
      </c>
    </row>
    <row r="22" spans="1:20" x14ac:dyDescent="0.2">
      <c r="A22" s="18"/>
      <c r="B22" s="22" t="s">
        <v>153</v>
      </c>
      <c r="C22" s="23"/>
      <c r="D22" s="23"/>
      <c r="E22" s="39"/>
      <c r="F22" s="40"/>
      <c r="G22" s="40"/>
      <c r="H22" s="40"/>
      <c r="I22" s="40"/>
      <c r="J22" s="40"/>
      <c r="K22" s="40"/>
      <c r="L22" s="40">
        <v>252.34</v>
      </c>
      <c r="M22" s="40"/>
      <c r="N22" s="40"/>
      <c r="O22" s="40"/>
      <c r="P22" s="40"/>
      <c r="Q22" s="24">
        <v>252.34</v>
      </c>
      <c r="R22" s="31">
        <v>252.34</v>
      </c>
      <c r="S22" s="93">
        <v>1</v>
      </c>
      <c r="T22" s="31">
        <f t="shared" si="0"/>
        <v>252.34</v>
      </c>
    </row>
    <row r="23" spans="1:20" x14ac:dyDescent="0.2">
      <c r="A23" s="18"/>
      <c r="B23" s="19" t="s">
        <v>42</v>
      </c>
      <c r="C23" s="2" t="s">
        <v>42</v>
      </c>
      <c r="D23" s="4" t="s">
        <v>42</v>
      </c>
      <c r="E23" s="35"/>
      <c r="F23" s="36"/>
      <c r="G23" s="36"/>
      <c r="H23" s="36"/>
      <c r="I23" s="36"/>
      <c r="J23" s="36">
        <v>174.22</v>
      </c>
      <c r="K23" s="36"/>
      <c r="L23" s="36"/>
      <c r="M23" s="36"/>
      <c r="N23" s="36"/>
      <c r="O23" s="36"/>
      <c r="P23" s="36"/>
      <c r="Q23" s="9">
        <v>174.22</v>
      </c>
      <c r="R23" s="29">
        <v>174.22</v>
      </c>
      <c r="S23" s="91">
        <v>1</v>
      </c>
      <c r="T23" s="29">
        <f t="shared" si="0"/>
        <v>174.22</v>
      </c>
    </row>
    <row r="24" spans="1:20" x14ac:dyDescent="0.2">
      <c r="A24" s="18"/>
      <c r="B24" s="20"/>
      <c r="C24" s="7" t="s">
        <v>154</v>
      </c>
      <c r="D24" s="8"/>
      <c r="E24" s="37"/>
      <c r="F24" s="38"/>
      <c r="G24" s="38"/>
      <c r="H24" s="38"/>
      <c r="I24" s="38"/>
      <c r="J24" s="38">
        <v>174.22</v>
      </c>
      <c r="K24" s="38"/>
      <c r="L24" s="38"/>
      <c r="M24" s="38"/>
      <c r="N24" s="38"/>
      <c r="O24" s="38"/>
      <c r="P24" s="38"/>
      <c r="Q24" s="10">
        <v>174.22</v>
      </c>
      <c r="R24" s="30">
        <v>174.22</v>
      </c>
      <c r="S24" s="92">
        <v>1</v>
      </c>
      <c r="T24" s="30">
        <f t="shared" si="0"/>
        <v>174.22</v>
      </c>
    </row>
    <row r="25" spans="1:20" x14ac:dyDescent="0.2">
      <c r="A25" s="18"/>
      <c r="B25" s="22" t="s">
        <v>154</v>
      </c>
      <c r="C25" s="23"/>
      <c r="D25" s="23"/>
      <c r="E25" s="39"/>
      <c r="F25" s="40"/>
      <c r="G25" s="40"/>
      <c r="H25" s="40"/>
      <c r="I25" s="40"/>
      <c r="J25" s="40">
        <v>174.22</v>
      </c>
      <c r="K25" s="40"/>
      <c r="L25" s="40"/>
      <c r="M25" s="40"/>
      <c r="N25" s="40"/>
      <c r="O25" s="40"/>
      <c r="P25" s="40"/>
      <c r="Q25" s="24">
        <v>174.22</v>
      </c>
      <c r="R25" s="31">
        <v>174.22</v>
      </c>
      <c r="S25" s="93">
        <v>1</v>
      </c>
      <c r="T25" s="31">
        <f t="shared" si="0"/>
        <v>174.22</v>
      </c>
    </row>
    <row r="26" spans="1:20" x14ac:dyDescent="0.2">
      <c r="A26" s="18"/>
      <c r="B26" s="19" t="s">
        <v>43</v>
      </c>
      <c r="C26" s="2" t="s">
        <v>11</v>
      </c>
      <c r="D26" s="4" t="s">
        <v>12</v>
      </c>
      <c r="E26" s="35">
        <v>91.96</v>
      </c>
      <c r="F26" s="36"/>
      <c r="G26" s="36"/>
      <c r="H26" s="36"/>
      <c r="I26" s="36">
        <v>189.4</v>
      </c>
      <c r="J26" s="36"/>
      <c r="K26" s="36"/>
      <c r="L26" s="36"/>
      <c r="M26" s="36"/>
      <c r="N26" s="36"/>
      <c r="O26" s="36"/>
      <c r="P26" s="36"/>
      <c r="Q26" s="9">
        <v>281.36</v>
      </c>
      <c r="R26" s="29">
        <v>281.36</v>
      </c>
      <c r="S26" s="91">
        <v>1</v>
      </c>
      <c r="T26" s="29">
        <f t="shared" si="0"/>
        <v>281.36</v>
      </c>
    </row>
    <row r="27" spans="1:20" x14ac:dyDescent="0.2">
      <c r="A27" s="18"/>
      <c r="B27" s="20"/>
      <c r="C27" s="7" t="s">
        <v>18</v>
      </c>
      <c r="D27" s="8"/>
      <c r="E27" s="37">
        <v>91.96</v>
      </c>
      <c r="F27" s="38"/>
      <c r="G27" s="38"/>
      <c r="H27" s="38"/>
      <c r="I27" s="38">
        <v>189.4</v>
      </c>
      <c r="J27" s="38"/>
      <c r="K27" s="38"/>
      <c r="L27" s="38"/>
      <c r="M27" s="38"/>
      <c r="N27" s="38"/>
      <c r="O27" s="38"/>
      <c r="P27" s="38"/>
      <c r="Q27" s="10">
        <v>281.36</v>
      </c>
      <c r="R27" s="30">
        <v>281.36</v>
      </c>
      <c r="S27" s="92">
        <v>1</v>
      </c>
      <c r="T27" s="30">
        <f t="shared" si="0"/>
        <v>281.36</v>
      </c>
    </row>
    <row r="28" spans="1:20" x14ac:dyDescent="0.2">
      <c r="A28" s="18"/>
      <c r="B28" s="22" t="s">
        <v>156</v>
      </c>
      <c r="C28" s="23"/>
      <c r="D28" s="23"/>
      <c r="E28" s="39">
        <v>91.96</v>
      </c>
      <c r="F28" s="40"/>
      <c r="G28" s="40"/>
      <c r="H28" s="40"/>
      <c r="I28" s="40">
        <v>189.4</v>
      </c>
      <c r="J28" s="40"/>
      <c r="K28" s="40"/>
      <c r="L28" s="40"/>
      <c r="M28" s="40"/>
      <c r="N28" s="40"/>
      <c r="O28" s="40"/>
      <c r="P28" s="40"/>
      <c r="Q28" s="24">
        <v>281.36</v>
      </c>
      <c r="R28" s="31">
        <v>281.36</v>
      </c>
      <c r="S28" s="93">
        <v>1</v>
      </c>
      <c r="T28" s="31">
        <f t="shared" si="0"/>
        <v>281.36</v>
      </c>
    </row>
    <row r="29" spans="1:20" x14ac:dyDescent="0.2">
      <c r="A29" s="18"/>
      <c r="B29" s="19" t="s">
        <v>216</v>
      </c>
      <c r="C29" s="2" t="s">
        <v>11</v>
      </c>
      <c r="D29" s="4" t="s">
        <v>12</v>
      </c>
      <c r="E29" s="35"/>
      <c r="F29" s="36"/>
      <c r="G29" s="36"/>
      <c r="H29" s="36"/>
      <c r="I29" s="36"/>
      <c r="J29" s="36"/>
      <c r="K29" s="36">
        <v>110.91</v>
      </c>
      <c r="L29" s="36"/>
      <c r="M29" s="36">
        <v>393.32</v>
      </c>
      <c r="N29" s="36"/>
      <c r="O29" s="36"/>
      <c r="P29" s="36"/>
      <c r="Q29" s="9">
        <v>504.23</v>
      </c>
      <c r="R29" s="29">
        <v>504.23</v>
      </c>
      <c r="S29" s="91">
        <v>1</v>
      </c>
      <c r="T29" s="29">
        <f t="shared" si="0"/>
        <v>504.23</v>
      </c>
    </row>
    <row r="30" spans="1:20" x14ac:dyDescent="0.2">
      <c r="A30" s="18"/>
      <c r="B30" s="20"/>
      <c r="C30" s="7" t="s">
        <v>18</v>
      </c>
      <c r="D30" s="8"/>
      <c r="E30" s="37"/>
      <c r="F30" s="38"/>
      <c r="G30" s="38"/>
      <c r="H30" s="38"/>
      <c r="I30" s="38"/>
      <c r="J30" s="38"/>
      <c r="K30" s="38">
        <v>110.91</v>
      </c>
      <c r="L30" s="38"/>
      <c r="M30" s="38">
        <v>393.32</v>
      </c>
      <c r="N30" s="38"/>
      <c r="O30" s="38"/>
      <c r="P30" s="38"/>
      <c r="Q30" s="10">
        <v>504.23</v>
      </c>
      <c r="R30" s="30">
        <v>504.23</v>
      </c>
      <c r="S30" s="92">
        <v>1</v>
      </c>
      <c r="T30" s="30">
        <f t="shared" si="0"/>
        <v>504.23</v>
      </c>
    </row>
    <row r="31" spans="1:20" x14ac:dyDescent="0.2">
      <c r="A31" s="18"/>
      <c r="B31" s="22" t="s">
        <v>218</v>
      </c>
      <c r="C31" s="23"/>
      <c r="D31" s="23"/>
      <c r="E31" s="39"/>
      <c r="F31" s="40"/>
      <c r="G31" s="40"/>
      <c r="H31" s="40"/>
      <c r="I31" s="40"/>
      <c r="J31" s="40"/>
      <c r="K31" s="40">
        <v>110.91</v>
      </c>
      <c r="L31" s="40"/>
      <c r="M31" s="40">
        <v>393.32</v>
      </c>
      <c r="N31" s="40"/>
      <c r="O31" s="40"/>
      <c r="P31" s="40"/>
      <c r="Q31" s="24">
        <v>504.23</v>
      </c>
      <c r="R31" s="31">
        <v>504.23</v>
      </c>
      <c r="S31" s="93">
        <v>1</v>
      </c>
      <c r="T31" s="31">
        <f t="shared" si="0"/>
        <v>504.23</v>
      </c>
    </row>
    <row r="32" spans="1:20" x14ac:dyDescent="0.2">
      <c r="A32" s="135" t="s">
        <v>21</v>
      </c>
      <c r="B32" s="136"/>
      <c r="C32" s="136"/>
      <c r="D32" s="136"/>
      <c r="E32" s="138">
        <v>643.53000000000009</v>
      </c>
      <c r="F32" s="139">
        <v>2561.5100000000002</v>
      </c>
      <c r="G32" s="139">
        <v>292.79000000000002</v>
      </c>
      <c r="H32" s="139">
        <v>-6.9600000000000009</v>
      </c>
      <c r="I32" s="139">
        <v>166.56</v>
      </c>
      <c r="J32" s="139">
        <v>174.15</v>
      </c>
      <c r="K32" s="139">
        <v>140.79</v>
      </c>
      <c r="L32" s="139">
        <v>41570.379999999997</v>
      </c>
      <c r="M32" s="139">
        <v>359.01</v>
      </c>
      <c r="N32" s="139">
        <v>1181.6500000000001</v>
      </c>
      <c r="O32" s="139">
        <v>0.01</v>
      </c>
      <c r="P32" s="139"/>
      <c r="Q32" s="140">
        <v>47083.42</v>
      </c>
      <c r="R32" s="152">
        <v>47083.42</v>
      </c>
      <c r="S32" s="186">
        <v>1</v>
      </c>
      <c r="T32" s="152">
        <f t="shared" si="0"/>
        <v>47083.42</v>
      </c>
    </row>
    <row r="33" spans="1:20" x14ac:dyDescent="0.2">
      <c r="A33" s="4"/>
      <c r="B33" s="4"/>
      <c r="C33" s="4"/>
      <c r="D33" s="4"/>
      <c r="E33" s="35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9"/>
      <c r="R33" s="29"/>
      <c r="S33" s="91"/>
      <c r="T33" s="29"/>
    </row>
    <row r="34" spans="1:20" x14ac:dyDescent="0.2">
      <c r="A34" s="17" t="s">
        <v>45</v>
      </c>
      <c r="B34" s="19" t="s">
        <v>14</v>
      </c>
      <c r="C34" s="2" t="s">
        <v>11</v>
      </c>
      <c r="D34" s="4" t="s">
        <v>12</v>
      </c>
      <c r="E34" s="35"/>
      <c r="F34" s="36"/>
      <c r="G34" s="36"/>
      <c r="H34" s="36"/>
      <c r="I34" s="36"/>
      <c r="J34" s="36">
        <v>13.2</v>
      </c>
      <c r="K34" s="36">
        <v>22.78</v>
      </c>
      <c r="L34" s="36">
        <v>3466.12</v>
      </c>
      <c r="M34" s="36"/>
      <c r="N34" s="36"/>
      <c r="O34" s="36"/>
      <c r="P34" s="36"/>
      <c r="Q34" s="9">
        <v>3502.1</v>
      </c>
      <c r="R34" s="29">
        <v>3502.1</v>
      </c>
      <c r="S34" s="91">
        <v>1</v>
      </c>
      <c r="T34" s="29">
        <f t="shared" ref="T34:T52" si="1">S34*Q34</f>
        <v>3502.1</v>
      </c>
    </row>
    <row r="35" spans="1:20" x14ac:dyDescent="0.2">
      <c r="A35" s="18"/>
      <c r="B35" s="20"/>
      <c r="C35" s="7" t="s">
        <v>18</v>
      </c>
      <c r="D35" s="8"/>
      <c r="E35" s="37"/>
      <c r="F35" s="38"/>
      <c r="G35" s="38"/>
      <c r="H35" s="38"/>
      <c r="I35" s="38"/>
      <c r="J35" s="38">
        <v>13.2</v>
      </c>
      <c r="K35" s="38">
        <v>22.78</v>
      </c>
      <c r="L35" s="38">
        <v>3466.12</v>
      </c>
      <c r="M35" s="38"/>
      <c r="N35" s="38"/>
      <c r="O35" s="38"/>
      <c r="P35" s="38"/>
      <c r="Q35" s="10">
        <v>3502.1</v>
      </c>
      <c r="R35" s="30">
        <v>3502.1</v>
      </c>
      <c r="S35" s="92">
        <v>1</v>
      </c>
      <c r="T35" s="30">
        <f t="shared" si="1"/>
        <v>3502.1</v>
      </c>
    </row>
    <row r="36" spans="1:20" x14ac:dyDescent="0.2">
      <c r="A36" s="18"/>
      <c r="B36" s="22" t="s">
        <v>20</v>
      </c>
      <c r="C36" s="23"/>
      <c r="D36" s="23"/>
      <c r="E36" s="39"/>
      <c r="F36" s="40"/>
      <c r="G36" s="40"/>
      <c r="H36" s="40"/>
      <c r="I36" s="40"/>
      <c r="J36" s="40">
        <v>13.2</v>
      </c>
      <c r="K36" s="40">
        <v>22.78</v>
      </c>
      <c r="L36" s="40">
        <v>3466.12</v>
      </c>
      <c r="M36" s="40"/>
      <c r="N36" s="40"/>
      <c r="O36" s="40"/>
      <c r="P36" s="40"/>
      <c r="Q36" s="24">
        <v>3502.1</v>
      </c>
      <c r="R36" s="31">
        <v>3502.1</v>
      </c>
      <c r="S36" s="93">
        <v>1</v>
      </c>
      <c r="T36" s="31">
        <f t="shared" si="1"/>
        <v>3502.1</v>
      </c>
    </row>
    <row r="37" spans="1:20" x14ac:dyDescent="0.2">
      <c r="A37" s="18"/>
      <c r="B37" s="19" t="s">
        <v>35</v>
      </c>
      <c r="C37" s="2" t="s">
        <v>47</v>
      </c>
      <c r="D37" s="4" t="s">
        <v>35</v>
      </c>
      <c r="E37" s="35"/>
      <c r="F37" s="36"/>
      <c r="G37" s="36"/>
      <c r="H37" s="36"/>
      <c r="I37" s="36"/>
      <c r="J37" s="36">
        <v>11.530000000000001</v>
      </c>
      <c r="K37" s="36">
        <v>23.82</v>
      </c>
      <c r="L37" s="36">
        <v>4698.6000000000004</v>
      </c>
      <c r="M37" s="36"/>
      <c r="N37" s="36"/>
      <c r="O37" s="36"/>
      <c r="P37" s="36"/>
      <c r="Q37" s="9">
        <v>4733.9500000000007</v>
      </c>
      <c r="R37" s="29">
        <v>4733.9500000000007</v>
      </c>
      <c r="S37" s="91">
        <v>1</v>
      </c>
      <c r="T37" s="29">
        <f t="shared" si="1"/>
        <v>4733.9500000000007</v>
      </c>
    </row>
    <row r="38" spans="1:20" x14ac:dyDescent="0.2">
      <c r="A38" s="18"/>
      <c r="B38" s="20"/>
      <c r="C38" s="7" t="s">
        <v>166</v>
      </c>
      <c r="D38" s="8"/>
      <c r="E38" s="37"/>
      <c r="F38" s="38"/>
      <c r="G38" s="38"/>
      <c r="H38" s="38"/>
      <c r="I38" s="38"/>
      <c r="J38" s="38">
        <v>11.530000000000001</v>
      </c>
      <c r="K38" s="38">
        <v>23.82</v>
      </c>
      <c r="L38" s="38">
        <v>4698.6000000000004</v>
      </c>
      <c r="M38" s="38"/>
      <c r="N38" s="38"/>
      <c r="O38" s="38"/>
      <c r="P38" s="38"/>
      <c r="Q38" s="10">
        <v>4733.9500000000007</v>
      </c>
      <c r="R38" s="30">
        <v>4733.9500000000007</v>
      </c>
      <c r="S38" s="92">
        <v>1</v>
      </c>
      <c r="T38" s="30">
        <f t="shared" si="1"/>
        <v>4733.9500000000007</v>
      </c>
    </row>
    <row r="39" spans="1:20" x14ac:dyDescent="0.2">
      <c r="A39" s="18"/>
      <c r="B39" s="22" t="s">
        <v>145</v>
      </c>
      <c r="C39" s="23"/>
      <c r="D39" s="23"/>
      <c r="E39" s="39"/>
      <c r="F39" s="40"/>
      <c r="G39" s="40"/>
      <c r="H39" s="40"/>
      <c r="I39" s="40"/>
      <c r="J39" s="40">
        <v>11.530000000000001</v>
      </c>
      <c r="K39" s="40">
        <v>23.82</v>
      </c>
      <c r="L39" s="40">
        <v>4698.6000000000004</v>
      </c>
      <c r="M39" s="40"/>
      <c r="N39" s="40"/>
      <c r="O39" s="40"/>
      <c r="P39" s="40"/>
      <c r="Q39" s="24">
        <v>4733.9500000000007</v>
      </c>
      <c r="R39" s="31">
        <v>4733.9500000000007</v>
      </c>
      <c r="S39" s="93">
        <v>1</v>
      </c>
      <c r="T39" s="31">
        <f t="shared" si="1"/>
        <v>4733.9500000000007</v>
      </c>
    </row>
    <row r="40" spans="1:20" x14ac:dyDescent="0.2">
      <c r="A40" s="18"/>
      <c r="B40" s="19" t="s">
        <v>201</v>
      </c>
      <c r="C40" s="2" t="s">
        <v>37</v>
      </c>
      <c r="D40" s="4" t="s">
        <v>38</v>
      </c>
      <c r="E40" s="35"/>
      <c r="F40" s="36"/>
      <c r="G40" s="36"/>
      <c r="H40" s="36"/>
      <c r="I40" s="36"/>
      <c r="J40" s="36"/>
      <c r="K40" s="36"/>
      <c r="L40" s="36">
        <v>125</v>
      </c>
      <c r="M40" s="36"/>
      <c r="N40" s="36"/>
      <c r="O40" s="36"/>
      <c r="P40" s="36"/>
      <c r="Q40" s="9">
        <v>125</v>
      </c>
      <c r="R40" s="29">
        <v>125</v>
      </c>
      <c r="S40" s="91">
        <v>1</v>
      </c>
      <c r="T40" s="29">
        <f t="shared" si="1"/>
        <v>125</v>
      </c>
    </row>
    <row r="41" spans="1:20" x14ac:dyDescent="0.2">
      <c r="A41" s="18"/>
      <c r="B41" s="20"/>
      <c r="C41" s="7" t="s">
        <v>147</v>
      </c>
      <c r="D41" s="8"/>
      <c r="E41" s="37"/>
      <c r="F41" s="38"/>
      <c r="G41" s="38"/>
      <c r="H41" s="38"/>
      <c r="I41" s="38"/>
      <c r="J41" s="38"/>
      <c r="K41" s="38"/>
      <c r="L41" s="38">
        <v>125</v>
      </c>
      <c r="M41" s="38"/>
      <c r="N41" s="38"/>
      <c r="O41" s="38"/>
      <c r="P41" s="38"/>
      <c r="Q41" s="10">
        <v>125</v>
      </c>
      <c r="R41" s="30">
        <v>125</v>
      </c>
      <c r="S41" s="92">
        <v>1</v>
      </c>
      <c r="T41" s="30">
        <f t="shared" si="1"/>
        <v>125</v>
      </c>
    </row>
    <row r="42" spans="1:20" x14ac:dyDescent="0.2">
      <c r="A42" s="18"/>
      <c r="B42" s="22" t="s">
        <v>203</v>
      </c>
      <c r="C42" s="23"/>
      <c r="D42" s="23"/>
      <c r="E42" s="39"/>
      <c r="F42" s="40"/>
      <c r="G42" s="40"/>
      <c r="H42" s="40"/>
      <c r="I42" s="40"/>
      <c r="J42" s="40"/>
      <c r="K42" s="40"/>
      <c r="L42" s="40">
        <v>125</v>
      </c>
      <c r="M42" s="40"/>
      <c r="N42" s="40"/>
      <c r="O42" s="40"/>
      <c r="P42" s="40"/>
      <c r="Q42" s="24">
        <v>125</v>
      </c>
      <c r="R42" s="31">
        <v>125</v>
      </c>
      <c r="S42" s="93">
        <v>1</v>
      </c>
      <c r="T42" s="31">
        <f t="shared" si="1"/>
        <v>125</v>
      </c>
    </row>
    <row r="43" spans="1:20" x14ac:dyDescent="0.2">
      <c r="A43" s="18"/>
      <c r="B43" s="19" t="s">
        <v>109</v>
      </c>
      <c r="C43" s="2" t="s">
        <v>49</v>
      </c>
      <c r="D43" s="4" t="s">
        <v>53</v>
      </c>
      <c r="E43" s="35"/>
      <c r="F43" s="36"/>
      <c r="G43" s="36"/>
      <c r="H43" s="36"/>
      <c r="I43" s="36"/>
      <c r="J43" s="36">
        <v>104.33</v>
      </c>
      <c r="K43" s="36">
        <v>180.46999999999997</v>
      </c>
      <c r="L43" s="36"/>
      <c r="M43" s="36"/>
      <c r="N43" s="36"/>
      <c r="O43" s="36"/>
      <c r="P43" s="36"/>
      <c r="Q43" s="9">
        <v>284.79999999999995</v>
      </c>
      <c r="R43" s="29">
        <v>284.79999999999995</v>
      </c>
      <c r="S43" s="91">
        <v>1</v>
      </c>
      <c r="T43" s="29">
        <f t="shared" si="1"/>
        <v>284.79999999999995</v>
      </c>
    </row>
    <row r="44" spans="1:20" x14ac:dyDescent="0.2">
      <c r="A44" s="18"/>
      <c r="B44" s="20"/>
      <c r="C44" s="7" t="s">
        <v>159</v>
      </c>
      <c r="D44" s="8"/>
      <c r="E44" s="37"/>
      <c r="F44" s="38"/>
      <c r="G44" s="38"/>
      <c r="H44" s="38"/>
      <c r="I44" s="38"/>
      <c r="J44" s="38">
        <v>104.33</v>
      </c>
      <c r="K44" s="38">
        <v>180.46999999999997</v>
      </c>
      <c r="L44" s="38"/>
      <c r="M44" s="38"/>
      <c r="N44" s="38"/>
      <c r="O44" s="38"/>
      <c r="P44" s="38"/>
      <c r="Q44" s="10">
        <v>284.79999999999995</v>
      </c>
      <c r="R44" s="30">
        <v>284.79999999999995</v>
      </c>
      <c r="S44" s="92">
        <v>1</v>
      </c>
      <c r="T44" s="30">
        <f t="shared" si="1"/>
        <v>284.79999999999995</v>
      </c>
    </row>
    <row r="45" spans="1:20" x14ac:dyDescent="0.2">
      <c r="A45" s="18"/>
      <c r="B45" s="22" t="s">
        <v>169</v>
      </c>
      <c r="C45" s="23"/>
      <c r="D45" s="23"/>
      <c r="E45" s="39"/>
      <c r="F45" s="40"/>
      <c r="G45" s="40"/>
      <c r="H45" s="40"/>
      <c r="I45" s="40"/>
      <c r="J45" s="40">
        <v>104.33</v>
      </c>
      <c r="K45" s="40">
        <v>180.46999999999997</v>
      </c>
      <c r="L45" s="40"/>
      <c r="M45" s="40"/>
      <c r="N45" s="40"/>
      <c r="O45" s="40"/>
      <c r="P45" s="40"/>
      <c r="Q45" s="24">
        <v>284.79999999999995</v>
      </c>
      <c r="R45" s="31">
        <v>284.79999999999995</v>
      </c>
      <c r="S45" s="93">
        <v>1</v>
      </c>
      <c r="T45" s="31">
        <f t="shared" si="1"/>
        <v>284.79999999999995</v>
      </c>
    </row>
    <row r="46" spans="1:20" x14ac:dyDescent="0.2">
      <c r="A46" s="18"/>
      <c r="B46" s="19" t="s">
        <v>200</v>
      </c>
      <c r="C46" s="2" t="s">
        <v>49</v>
      </c>
      <c r="D46" s="4" t="s">
        <v>53</v>
      </c>
      <c r="E46" s="35"/>
      <c r="F46" s="36"/>
      <c r="G46" s="36"/>
      <c r="H46" s="36"/>
      <c r="I46" s="36"/>
      <c r="J46" s="36">
        <v>27.09</v>
      </c>
      <c r="K46" s="36">
        <v>76.2</v>
      </c>
      <c r="L46" s="36"/>
      <c r="M46" s="36"/>
      <c r="N46" s="36"/>
      <c r="O46" s="36"/>
      <c r="P46" s="36"/>
      <c r="Q46" s="9">
        <v>103.29</v>
      </c>
      <c r="R46" s="29">
        <v>103.29</v>
      </c>
      <c r="S46" s="91">
        <v>1</v>
      </c>
      <c r="T46" s="29">
        <f t="shared" si="1"/>
        <v>103.29</v>
      </c>
    </row>
    <row r="47" spans="1:20" x14ac:dyDescent="0.2">
      <c r="A47" s="18"/>
      <c r="B47" s="20"/>
      <c r="C47" s="7" t="s">
        <v>159</v>
      </c>
      <c r="D47" s="8"/>
      <c r="E47" s="37"/>
      <c r="F47" s="38"/>
      <c r="G47" s="38"/>
      <c r="H47" s="38"/>
      <c r="I47" s="38"/>
      <c r="J47" s="38">
        <v>27.09</v>
      </c>
      <c r="K47" s="38">
        <v>76.2</v>
      </c>
      <c r="L47" s="38"/>
      <c r="M47" s="38"/>
      <c r="N47" s="38"/>
      <c r="O47" s="38"/>
      <c r="P47" s="38"/>
      <c r="Q47" s="10">
        <v>103.29</v>
      </c>
      <c r="R47" s="30">
        <v>103.29</v>
      </c>
      <c r="S47" s="92">
        <v>1</v>
      </c>
      <c r="T47" s="30">
        <f t="shared" si="1"/>
        <v>103.29</v>
      </c>
    </row>
    <row r="48" spans="1:20" x14ac:dyDescent="0.2">
      <c r="A48" s="18"/>
      <c r="B48" s="22" t="s">
        <v>204</v>
      </c>
      <c r="C48" s="23"/>
      <c r="D48" s="23"/>
      <c r="E48" s="39"/>
      <c r="F48" s="40"/>
      <c r="G48" s="40"/>
      <c r="H48" s="40"/>
      <c r="I48" s="40"/>
      <c r="J48" s="40">
        <v>27.09</v>
      </c>
      <c r="K48" s="40">
        <v>76.2</v>
      </c>
      <c r="L48" s="40"/>
      <c r="M48" s="40"/>
      <c r="N48" s="40"/>
      <c r="O48" s="40"/>
      <c r="P48" s="40"/>
      <c r="Q48" s="24">
        <v>103.29</v>
      </c>
      <c r="R48" s="31">
        <v>103.29</v>
      </c>
      <c r="S48" s="93">
        <v>1</v>
      </c>
      <c r="T48" s="31">
        <f t="shared" si="1"/>
        <v>103.29</v>
      </c>
    </row>
    <row r="49" spans="1:20" x14ac:dyDescent="0.2">
      <c r="A49" s="18"/>
      <c r="B49" s="19" t="s">
        <v>97</v>
      </c>
      <c r="C49" s="2" t="s">
        <v>49</v>
      </c>
      <c r="D49" s="4" t="s">
        <v>217</v>
      </c>
      <c r="E49" s="35"/>
      <c r="F49" s="36"/>
      <c r="G49" s="36"/>
      <c r="H49" s="36"/>
      <c r="I49" s="36"/>
      <c r="J49" s="36"/>
      <c r="K49" s="36"/>
      <c r="L49" s="36">
        <v>49841.2</v>
      </c>
      <c r="M49" s="36"/>
      <c r="N49" s="36"/>
      <c r="O49" s="36"/>
      <c r="P49" s="36"/>
      <c r="Q49" s="9">
        <v>49841.2</v>
      </c>
      <c r="R49" s="29">
        <v>49841.2</v>
      </c>
      <c r="S49" s="91">
        <v>1</v>
      </c>
      <c r="T49" s="29">
        <f t="shared" si="1"/>
        <v>49841.2</v>
      </c>
    </row>
    <row r="50" spans="1:20" x14ac:dyDescent="0.2">
      <c r="A50" s="18"/>
      <c r="B50" s="20"/>
      <c r="C50" s="7" t="s">
        <v>159</v>
      </c>
      <c r="D50" s="8"/>
      <c r="E50" s="37"/>
      <c r="F50" s="38"/>
      <c r="G50" s="38"/>
      <c r="H50" s="38"/>
      <c r="I50" s="38"/>
      <c r="J50" s="38"/>
      <c r="K50" s="38"/>
      <c r="L50" s="38">
        <v>49841.2</v>
      </c>
      <c r="M50" s="38"/>
      <c r="N50" s="38"/>
      <c r="O50" s="38"/>
      <c r="P50" s="38"/>
      <c r="Q50" s="10">
        <v>49841.2</v>
      </c>
      <c r="R50" s="30">
        <v>49841.2</v>
      </c>
      <c r="S50" s="92">
        <v>1</v>
      </c>
      <c r="T50" s="30">
        <f t="shared" si="1"/>
        <v>49841.2</v>
      </c>
    </row>
    <row r="51" spans="1:20" x14ac:dyDescent="0.2">
      <c r="A51" s="18"/>
      <c r="B51" s="22" t="s">
        <v>176</v>
      </c>
      <c r="C51" s="23"/>
      <c r="D51" s="23"/>
      <c r="E51" s="39"/>
      <c r="F51" s="40"/>
      <c r="G51" s="40"/>
      <c r="H51" s="40"/>
      <c r="I51" s="40"/>
      <c r="J51" s="40"/>
      <c r="K51" s="40"/>
      <c r="L51" s="40">
        <v>49841.2</v>
      </c>
      <c r="M51" s="40"/>
      <c r="N51" s="40"/>
      <c r="O51" s="40"/>
      <c r="P51" s="40"/>
      <c r="Q51" s="24">
        <v>49841.2</v>
      </c>
      <c r="R51" s="31">
        <v>49841.2</v>
      </c>
      <c r="S51" s="93">
        <v>1</v>
      </c>
      <c r="T51" s="31">
        <f t="shared" si="1"/>
        <v>49841.2</v>
      </c>
    </row>
    <row r="52" spans="1:20" x14ac:dyDescent="0.2">
      <c r="A52" s="135" t="s">
        <v>180</v>
      </c>
      <c r="B52" s="136"/>
      <c r="C52" s="136"/>
      <c r="D52" s="136"/>
      <c r="E52" s="138"/>
      <c r="F52" s="139"/>
      <c r="G52" s="139"/>
      <c r="H52" s="139"/>
      <c r="I52" s="139"/>
      <c r="J52" s="139">
        <v>156.15</v>
      </c>
      <c r="K52" s="139">
        <v>303.27</v>
      </c>
      <c r="L52" s="139">
        <v>58130.92</v>
      </c>
      <c r="M52" s="139"/>
      <c r="N52" s="139"/>
      <c r="O52" s="139"/>
      <c r="P52" s="139"/>
      <c r="Q52" s="140">
        <v>58590.34</v>
      </c>
      <c r="R52" s="152">
        <v>58590.34</v>
      </c>
      <c r="S52" s="186">
        <v>1</v>
      </c>
      <c r="T52" s="152">
        <f t="shared" si="1"/>
        <v>58590.34</v>
      </c>
    </row>
    <row r="53" spans="1:20" x14ac:dyDescent="0.2">
      <c r="A53" s="4"/>
      <c r="B53" s="4"/>
      <c r="C53" s="4"/>
      <c r="D53" s="4"/>
      <c r="E53" s="35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9"/>
      <c r="R53" s="29"/>
      <c r="S53" s="91"/>
      <c r="T53" s="29"/>
    </row>
    <row r="54" spans="1:20" x14ac:dyDescent="0.2">
      <c r="A54" s="17" t="s">
        <v>54</v>
      </c>
      <c r="B54" s="19" t="s">
        <v>78</v>
      </c>
      <c r="C54" s="2" t="s">
        <v>37</v>
      </c>
      <c r="D54" s="4" t="s">
        <v>38</v>
      </c>
      <c r="E54" s="35"/>
      <c r="F54" s="36"/>
      <c r="G54" s="36"/>
      <c r="H54" s="36"/>
      <c r="I54" s="36"/>
      <c r="J54" s="36"/>
      <c r="K54" s="36"/>
      <c r="L54" s="36">
        <v>548.79999999999995</v>
      </c>
      <c r="M54" s="36">
        <v>548.79999999999995</v>
      </c>
      <c r="N54" s="36">
        <v>315.2</v>
      </c>
      <c r="O54" s="36"/>
      <c r="P54" s="36"/>
      <c r="Q54" s="9">
        <v>1412.8</v>
      </c>
      <c r="R54" s="29">
        <v>1412.8</v>
      </c>
      <c r="S54" s="91">
        <v>1</v>
      </c>
      <c r="T54" s="29">
        <f t="shared" ref="T54:T63" si="2">S54*Q54</f>
        <v>1412.8</v>
      </c>
    </row>
    <row r="55" spans="1:20" x14ac:dyDescent="0.2">
      <c r="A55" s="18"/>
      <c r="B55" s="20"/>
      <c r="C55" s="7" t="s">
        <v>147</v>
      </c>
      <c r="D55" s="8"/>
      <c r="E55" s="37"/>
      <c r="F55" s="38"/>
      <c r="G55" s="38"/>
      <c r="H55" s="38"/>
      <c r="I55" s="38"/>
      <c r="J55" s="38"/>
      <c r="K55" s="38"/>
      <c r="L55" s="38">
        <v>548.79999999999995</v>
      </c>
      <c r="M55" s="38">
        <v>548.79999999999995</v>
      </c>
      <c r="N55" s="38">
        <v>315.2</v>
      </c>
      <c r="O55" s="38"/>
      <c r="P55" s="38"/>
      <c r="Q55" s="10">
        <v>1412.8</v>
      </c>
      <c r="R55" s="30">
        <v>1412.8</v>
      </c>
      <c r="S55" s="92">
        <v>1</v>
      </c>
      <c r="T55" s="30">
        <f t="shared" si="2"/>
        <v>1412.8</v>
      </c>
    </row>
    <row r="56" spans="1:20" x14ac:dyDescent="0.2">
      <c r="A56" s="18"/>
      <c r="B56" s="22" t="s">
        <v>181</v>
      </c>
      <c r="C56" s="23"/>
      <c r="D56" s="23"/>
      <c r="E56" s="39"/>
      <c r="F56" s="40"/>
      <c r="G56" s="40"/>
      <c r="H56" s="40"/>
      <c r="I56" s="40"/>
      <c r="J56" s="40"/>
      <c r="K56" s="40"/>
      <c r="L56" s="40">
        <v>548.79999999999995</v>
      </c>
      <c r="M56" s="40">
        <v>548.79999999999995</v>
      </c>
      <c r="N56" s="40">
        <v>315.2</v>
      </c>
      <c r="O56" s="40"/>
      <c r="P56" s="40"/>
      <c r="Q56" s="24">
        <v>1412.8</v>
      </c>
      <c r="R56" s="31">
        <v>1412.8</v>
      </c>
      <c r="S56" s="93">
        <v>1</v>
      </c>
      <c r="T56" s="31">
        <f t="shared" si="2"/>
        <v>1412.8</v>
      </c>
    </row>
    <row r="57" spans="1:20" x14ac:dyDescent="0.2">
      <c r="A57" s="18"/>
      <c r="B57" s="19" t="s">
        <v>39</v>
      </c>
      <c r="C57" s="2" t="s">
        <v>11</v>
      </c>
      <c r="D57" s="4" t="s">
        <v>12</v>
      </c>
      <c r="E57" s="35"/>
      <c r="F57" s="36"/>
      <c r="G57" s="36">
        <v>153.41999999999999</v>
      </c>
      <c r="H57" s="36">
        <v>219.32</v>
      </c>
      <c r="I57" s="36"/>
      <c r="J57" s="36"/>
      <c r="K57" s="36"/>
      <c r="L57" s="36"/>
      <c r="M57" s="36"/>
      <c r="N57" s="36"/>
      <c r="O57" s="36"/>
      <c r="P57" s="36"/>
      <c r="Q57" s="9">
        <v>372.74</v>
      </c>
      <c r="R57" s="29">
        <v>372.74</v>
      </c>
      <c r="S57" s="91">
        <v>1</v>
      </c>
      <c r="T57" s="29">
        <f t="shared" si="2"/>
        <v>372.74</v>
      </c>
    </row>
    <row r="58" spans="1:20" x14ac:dyDescent="0.2">
      <c r="A58" s="18"/>
      <c r="B58" s="20"/>
      <c r="C58" s="7" t="s">
        <v>18</v>
      </c>
      <c r="D58" s="8"/>
      <c r="E58" s="37"/>
      <c r="F58" s="38"/>
      <c r="G58" s="38">
        <v>153.41999999999999</v>
      </c>
      <c r="H58" s="38">
        <v>219.32</v>
      </c>
      <c r="I58" s="38"/>
      <c r="J58" s="38"/>
      <c r="K58" s="38"/>
      <c r="L58" s="38"/>
      <c r="M58" s="38"/>
      <c r="N58" s="38"/>
      <c r="O58" s="38"/>
      <c r="P58" s="38"/>
      <c r="Q58" s="10">
        <v>372.74</v>
      </c>
      <c r="R58" s="30">
        <v>372.74</v>
      </c>
      <c r="S58" s="92">
        <v>1</v>
      </c>
      <c r="T58" s="30">
        <f t="shared" si="2"/>
        <v>372.74</v>
      </c>
    </row>
    <row r="59" spans="1:20" x14ac:dyDescent="0.2">
      <c r="A59" s="18"/>
      <c r="B59" s="22" t="s">
        <v>150</v>
      </c>
      <c r="C59" s="23"/>
      <c r="D59" s="23"/>
      <c r="E59" s="39"/>
      <c r="F59" s="40"/>
      <c r="G59" s="40">
        <v>153.41999999999999</v>
      </c>
      <c r="H59" s="40">
        <v>219.32</v>
      </c>
      <c r="I59" s="40"/>
      <c r="J59" s="40"/>
      <c r="K59" s="40"/>
      <c r="L59" s="40"/>
      <c r="M59" s="40"/>
      <c r="N59" s="40"/>
      <c r="O59" s="40"/>
      <c r="P59" s="40"/>
      <c r="Q59" s="24">
        <v>372.74</v>
      </c>
      <c r="R59" s="31">
        <v>372.74</v>
      </c>
      <c r="S59" s="93">
        <v>1</v>
      </c>
      <c r="T59" s="31">
        <f t="shared" si="2"/>
        <v>372.74</v>
      </c>
    </row>
    <row r="60" spans="1:20" x14ac:dyDescent="0.2">
      <c r="A60" s="18"/>
      <c r="B60" s="19" t="s">
        <v>43</v>
      </c>
      <c r="C60" s="2" t="s">
        <v>11</v>
      </c>
      <c r="D60" s="4" t="s">
        <v>12</v>
      </c>
      <c r="E60" s="35">
        <v>52.45</v>
      </c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9">
        <v>52.45</v>
      </c>
      <c r="R60" s="29">
        <v>52.45</v>
      </c>
      <c r="S60" s="91">
        <v>1</v>
      </c>
      <c r="T60" s="29">
        <f t="shared" si="2"/>
        <v>52.45</v>
      </c>
    </row>
    <row r="61" spans="1:20" x14ac:dyDescent="0.2">
      <c r="A61" s="18"/>
      <c r="B61" s="20"/>
      <c r="C61" s="7" t="s">
        <v>18</v>
      </c>
      <c r="D61" s="8"/>
      <c r="E61" s="37">
        <v>52.45</v>
      </c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10">
        <v>52.45</v>
      </c>
      <c r="R61" s="30">
        <v>52.45</v>
      </c>
      <c r="S61" s="92">
        <v>1</v>
      </c>
      <c r="T61" s="30">
        <f t="shared" si="2"/>
        <v>52.45</v>
      </c>
    </row>
    <row r="62" spans="1:20" x14ac:dyDescent="0.2">
      <c r="A62" s="18"/>
      <c r="B62" s="22" t="s">
        <v>156</v>
      </c>
      <c r="C62" s="23"/>
      <c r="D62" s="23"/>
      <c r="E62" s="39">
        <v>52.45</v>
      </c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24">
        <v>52.45</v>
      </c>
      <c r="R62" s="31">
        <v>52.45</v>
      </c>
      <c r="S62" s="93">
        <v>1</v>
      </c>
      <c r="T62" s="31">
        <f t="shared" si="2"/>
        <v>52.45</v>
      </c>
    </row>
    <row r="63" spans="1:20" x14ac:dyDescent="0.2">
      <c r="A63" s="135" t="s">
        <v>191</v>
      </c>
      <c r="B63" s="136"/>
      <c r="C63" s="136"/>
      <c r="D63" s="136"/>
      <c r="E63" s="138">
        <v>52.45</v>
      </c>
      <c r="F63" s="139"/>
      <c r="G63" s="139">
        <v>153.41999999999999</v>
      </c>
      <c r="H63" s="139">
        <v>219.32</v>
      </c>
      <c r="I63" s="139"/>
      <c r="J63" s="139"/>
      <c r="K63" s="139"/>
      <c r="L63" s="139">
        <v>548.79999999999995</v>
      </c>
      <c r="M63" s="139">
        <v>548.79999999999995</v>
      </c>
      <c r="N63" s="139">
        <v>315.2</v>
      </c>
      <c r="O63" s="139"/>
      <c r="P63" s="139"/>
      <c r="Q63" s="140">
        <v>1837.99</v>
      </c>
      <c r="R63" s="152">
        <v>1837.99</v>
      </c>
      <c r="S63" s="186">
        <v>1</v>
      </c>
      <c r="T63" s="152">
        <f t="shared" si="2"/>
        <v>1837.99</v>
      </c>
    </row>
    <row r="64" spans="1:20" x14ac:dyDescent="0.2">
      <c r="A64" s="4"/>
      <c r="B64" s="4"/>
      <c r="C64" s="4"/>
      <c r="D64" s="4"/>
      <c r="E64" s="35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9"/>
      <c r="R64" s="29"/>
      <c r="S64" s="91"/>
      <c r="T64" s="29"/>
    </row>
    <row r="65" spans="1:21" x14ac:dyDescent="0.2">
      <c r="A65" s="17" t="s">
        <v>15</v>
      </c>
      <c r="B65" s="19" t="s">
        <v>56</v>
      </c>
      <c r="C65" s="2" t="s">
        <v>57</v>
      </c>
      <c r="D65" s="4" t="s">
        <v>58</v>
      </c>
      <c r="E65" s="35"/>
      <c r="F65" s="36"/>
      <c r="G65" s="36"/>
      <c r="H65" s="36"/>
      <c r="I65" s="36"/>
      <c r="J65" s="36">
        <v>2.02</v>
      </c>
      <c r="K65" s="36">
        <v>1.69</v>
      </c>
      <c r="L65" s="36">
        <v>603.62</v>
      </c>
      <c r="M65" s="36">
        <v>3.62</v>
      </c>
      <c r="N65" s="36">
        <v>9.89</v>
      </c>
      <c r="O65" s="36"/>
      <c r="P65" s="36"/>
      <c r="Q65" s="9">
        <v>620.84</v>
      </c>
      <c r="R65" s="29">
        <v>620.84</v>
      </c>
      <c r="S65" s="91">
        <v>1</v>
      </c>
      <c r="T65" s="29">
        <f t="shared" ref="T65" si="3">S65*Q65</f>
        <v>620.84</v>
      </c>
    </row>
    <row r="66" spans="1:21" x14ac:dyDescent="0.2">
      <c r="A66" s="18"/>
      <c r="B66" s="20"/>
      <c r="C66" s="7" t="s">
        <v>192</v>
      </c>
      <c r="D66" s="8"/>
      <c r="E66" s="37"/>
      <c r="F66" s="38"/>
      <c r="G66" s="38"/>
      <c r="H66" s="38"/>
      <c r="I66" s="38"/>
      <c r="J66" s="38">
        <v>2.02</v>
      </c>
      <c r="K66" s="38">
        <v>1.69</v>
      </c>
      <c r="L66" s="38">
        <v>603.62</v>
      </c>
      <c r="M66" s="38">
        <v>3.62</v>
      </c>
      <c r="N66" s="38">
        <v>9.89</v>
      </c>
      <c r="O66" s="38"/>
      <c r="P66" s="38"/>
      <c r="Q66" s="10">
        <v>620.84</v>
      </c>
      <c r="R66" s="30">
        <v>620.84</v>
      </c>
      <c r="S66" s="92">
        <v>1</v>
      </c>
      <c r="T66" s="30">
        <f t="shared" ref="T66:T74" si="4">S66*Q66</f>
        <v>620.84</v>
      </c>
    </row>
    <row r="67" spans="1:21" x14ac:dyDescent="0.2">
      <c r="A67" s="18"/>
      <c r="B67" s="20"/>
      <c r="C67" s="2" t="s">
        <v>11</v>
      </c>
      <c r="D67" s="4" t="s">
        <v>12</v>
      </c>
      <c r="E67" s="35"/>
      <c r="F67" s="36"/>
      <c r="G67" s="36"/>
      <c r="H67" s="36"/>
      <c r="I67" s="36"/>
      <c r="J67" s="36">
        <v>7.49</v>
      </c>
      <c r="K67" s="36">
        <v>17.22</v>
      </c>
      <c r="L67" s="36">
        <v>3075.21</v>
      </c>
      <c r="M67" s="36"/>
      <c r="N67" s="36"/>
      <c r="O67" s="36"/>
      <c r="P67" s="36"/>
      <c r="Q67" s="9">
        <v>3099.92</v>
      </c>
      <c r="R67" s="29">
        <v>3099.92</v>
      </c>
      <c r="S67" s="91">
        <v>1</v>
      </c>
      <c r="T67" s="29">
        <f t="shared" si="4"/>
        <v>3099.92</v>
      </c>
    </row>
    <row r="68" spans="1:21" x14ac:dyDescent="0.2">
      <c r="A68" s="18"/>
      <c r="B68" s="20"/>
      <c r="C68" s="7" t="s">
        <v>18</v>
      </c>
      <c r="D68" s="8"/>
      <c r="E68" s="37"/>
      <c r="F68" s="38"/>
      <c r="G68" s="38"/>
      <c r="H68" s="38"/>
      <c r="I68" s="38"/>
      <c r="J68" s="38">
        <v>7.49</v>
      </c>
      <c r="K68" s="38">
        <v>17.22</v>
      </c>
      <c r="L68" s="38">
        <v>3075.21</v>
      </c>
      <c r="M68" s="38"/>
      <c r="N68" s="38"/>
      <c r="O68" s="38"/>
      <c r="P68" s="38"/>
      <c r="Q68" s="10">
        <v>3099.92</v>
      </c>
      <c r="R68" s="30">
        <v>3099.92</v>
      </c>
      <c r="S68" s="92">
        <v>1</v>
      </c>
      <c r="T68" s="30">
        <f t="shared" si="4"/>
        <v>3099.92</v>
      </c>
    </row>
    <row r="69" spans="1:21" x14ac:dyDescent="0.2">
      <c r="A69" s="18"/>
      <c r="B69" s="22" t="s">
        <v>193</v>
      </c>
      <c r="C69" s="23"/>
      <c r="D69" s="23"/>
      <c r="E69" s="39"/>
      <c r="F69" s="40"/>
      <c r="G69" s="40"/>
      <c r="H69" s="40"/>
      <c r="I69" s="40"/>
      <c r="J69" s="40">
        <v>9.51</v>
      </c>
      <c r="K69" s="40">
        <v>18.91</v>
      </c>
      <c r="L69" s="40">
        <v>3678.83</v>
      </c>
      <c r="M69" s="40">
        <v>3.62</v>
      </c>
      <c r="N69" s="40">
        <v>9.89</v>
      </c>
      <c r="O69" s="40"/>
      <c r="P69" s="40"/>
      <c r="Q69" s="24">
        <v>3720.76</v>
      </c>
      <c r="R69" s="31">
        <v>3720.76</v>
      </c>
      <c r="S69" s="93">
        <v>1</v>
      </c>
      <c r="T69" s="31">
        <f t="shared" si="4"/>
        <v>3720.76</v>
      </c>
    </row>
    <row r="70" spans="1:21" x14ac:dyDescent="0.2">
      <c r="A70" s="18"/>
      <c r="B70" s="19" t="s">
        <v>14</v>
      </c>
      <c r="C70" s="2" t="s">
        <v>11</v>
      </c>
      <c r="D70" s="4" t="s">
        <v>64</v>
      </c>
      <c r="E70" s="35"/>
      <c r="F70" s="36"/>
      <c r="G70" s="36"/>
      <c r="H70" s="36"/>
      <c r="I70" s="36"/>
      <c r="J70" s="36"/>
      <c r="K70" s="36"/>
      <c r="L70" s="36">
        <v>9699.8700000000008</v>
      </c>
      <c r="M70" s="36"/>
      <c r="N70" s="36"/>
      <c r="O70" s="36"/>
      <c r="P70" s="36"/>
      <c r="Q70" s="9">
        <v>9699.8700000000008</v>
      </c>
      <c r="R70" s="29">
        <v>9699.8700000000008</v>
      </c>
      <c r="S70" s="91">
        <v>1</v>
      </c>
      <c r="T70" s="29">
        <f t="shared" si="4"/>
        <v>9699.8700000000008</v>
      </c>
    </row>
    <row r="71" spans="1:21" x14ac:dyDescent="0.2">
      <c r="A71" s="18"/>
      <c r="B71" s="20"/>
      <c r="C71" s="3"/>
      <c r="D71" s="6" t="s">
        <v>12</v>
      </c>
      <c r="E71" s="52">
        <v>354.98</v>
      </c>
      <c r="F71" s="53">
        <v>1266.6199999999999</v>
      </c>
      <c r="G71" s="53">
        <v>197.81</v>
      </c>
      <c r="H71" s="53">
        <v>99.58</v>
      </c>
      <c r="I71" s="53">
        <v>76.359999999999985</v>
      </c>
      <c r="J71" s="53">
        <v>48.55</v>
      </c>
      <c r="K71" s="53">
        <v>110.45</v>
      </c>
      <c r="L71" s="53">
        <v>8270.2999999999993</v>
      </c>
      <c r="M71" s="53">
        <v>208.35999999999999</v>
      </c>
      <c r="N71" s="53">
        <v>185.48000000000002</v>
      </c>
      <c r="O71" s="53"/>
      <c r="P71" s="53"/>
      <c r="Q71" s="11">
        <v>10818.489999999998</v>
      </c>
      <c r="R71" s="51">
        <v>10818.489999999998</v>
      </c>
      <c r="S71" s="95">
        <v>1</v>
      </c>
      <c r="T71" s="51">
        <f t="shared" si="4"/>
        <v>10818.489999999998</v>
      </c>
    </row>
    <row r="72" spans="1:21" x14ac:dyDescent="0.2">
      <c r="A72" s="18"/>
      <c r="B72" s="20"/>
      <c r="C72" s="7" t="s">
        <v>18</v>
      </c>
      <c r="D72" s="8"/>
      <c r="E72" s="37">
        <v>354.98</v>
      </c>
      <c r="F72" s="38">
        <v>1266.6199999999999</v>
      </c>
      <c r="G72" s="38">
        <v>197.81</v>
      </c>
      <c r="H72" s="38">
        <v>99.58</v>
      </c>
      <c r="I72" s="38">
        <v>76.359999999999985</v>
      </c>
      <c r="J72" s="38">
        <v>48.55</v>
      </c>
      <c r="K72" s="38">
        <v>110.45</v>
      </c>
      <c r="L72" s="38">
        <v>17970.169999999998</v>
      </c>
      <c r="M72" s="38">
        <v>208.35999999999999</v>
      </c>
      <c r="N72" s="38">
        <v>185.48000000000002</v>
      </c>
      <c r="O72" s="38"/>
      <c r="P72" s="38"/>
      <c r="Q72" s="10">
        <v>20518.36</v>
      </c>
      <c r="R72" s="30">
        <v>20518.36</v>
      </c>
      <c r="S72" s="92">
        <v>1</v>
      </c>
      <c r="T72" s="30">
        <f t="shared" si="4"/>
        <v>20518.36</v>
      </c>
    </row>
    <row r="73" spans="1:21" x14ac:dyDescent="0.2">
      <c r="A73" s="18"/>
      <c r="B73" s="22" t="s">
        <v>20</v>
      </c>
      <c r="C73" s="23"/>
      <c r="D73" s="23"/>
      <c r="E73" s="39">
        <v>354.98</v>
      </c>
      <c r="F73" s="40">
        <v>1266.6199999999999</v>
      </c>
      <c r="G73" s="40">
        <v>197.81</v>
      </c>
      <c r="H73" s="40">
        <v>99.58</v>
      </c>
      <c r="I73" s="40">
        <v>76.359999999999985</v>
      </c>
      <c r="J73" s="40">
        <v>48.55</v>
      </c>
      <c r="K73" s="40">
        <v>110.45</v>
      </c>
      <c r="L73" s="40">
        <v>17970.169999999998</v>
      </c>
      <c r="M73" s="40">
        <v>208.35999999999999</v>
      </c>
      <c r="N73" s="40">
        <v>185.48000000000002</v>
      </c>
      <c r="O73" s="40"/>
      <c r="P73" s="40"/>
      <c r="Q73" s="24">
        <v>20518.36</v>
      </c>
      <c r="R73" s="31">
        <v>20518.36</v>
      </c>
      <c r="S73" s="93">
        <v>1</v>
      </c>
      <c r="T73" s="31">
        <f t="shared" si="4"/>
        <v>20518.36</v>
      </c>
    </row>
    <row r="74" spans="1:21" x14ac:dyDescent="0.2">
      <c r="A74" s="135" t="s">
        <v>22</v>
      </c>
      <c r="B74" s="136"/>
      <c r="C74" s="136"/>
      <c r="D74" s="136"/>
      <c r="E74" s="138">
        <v>354.98</v>
      </c>
      <c r="F74" s="139">
        <v>1266.6199999999999</v>
      </c>
      <c r="G74" s="139">
        <v>197.81</v>
      </c>
      <c r="H74" s="139">
        <v>99.58</v>
      </c>
      <c r="I74" s="139">
        <v>76.359999999999985</v>
      </c>
      <c r="J74" s="139">
        <v>58.059999999999995</v>
      </c>
      <c r="K74" s="139">
        <v>129.36000000000001</v>
      </c>
      <c r="L74" s="139">
        <v>21649</v>
      </c>
      <c r="M74" s="139">
        <v>211.98</v>
      </c>
      <c r="N74" s="139">
        <v>195.37</v>
      </c>
      <c r="O74" s="139"/>
      <c r="P74" s="139"/>
      <c r="Q74" s="140">
        <v>24239.119999999999</v>
      </c>
      <c r="R74" s="152">
        <v>24239.119999999999</v>
      </c>
      <c r="S74" s="186">
        <v>1</v>
      </c>
      <c r="T74" s="152">
        <f t="shared" si="4"/>
        <v>24239.119999999999</v>
      </c>
    </row>
    <row r="75" spans="1:21" x14ac:dyDescent="0.2">
      <c r="A75" s="4"/>
      <c r="B75" s="4"/>
      <c r="C75" s="4"/>
      <c r="D75" s="4"/>
      <c r="E75" s="35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9"/>
      <c r="R75" s="29"/>
      <c r="S75" s="91"/>
      <c r="T75" s="29"/>
    </row>
    <row r="76" spans="1:21" x14ac:dyDescent="0.2">
      <c r="A76" s="17" t="s">
        <v>66</v>
      </c>
      <c r="B76" s="19" t="s">
        <v>67</v>
      </c>
      <c r="C76" s="2" t="s">
        <v>68</v>
      </c>
      <c r="D76" s="4" t="s">
        <v>92</v>
      </c>
      <c r="E76" s="35"/>
      <c r="F76" s="36"/>
      <c r="G76" s="36"/>
      <c r="H76" s="36">
        <v>185.68</v>
      </c>
      <c r="I76" s="36"/>
      <c r="J76" s="36"/>
      <c r="K76" s="36"/>
      <c r="L76" s="36"/>
      <c r="M76" s="36"/>
      <c r="N76" s="36"/>
      <c r="O76" s="36"/>
      <c r="P76" s="36">
        <v>1051.0899999999999</v>
      </c>
      <c r="Q76" s="9">
        <v>1236.77</v>
      </c>
      <c r="R76" s="29">
        <v>1236.77</v>
      </c>
      <c r="S76" s="91">
        <v>1</v>
      </c>
      <c r="T76" s="29">
        <f t="shared" ref="T76:T81" si="5">S76*Q76</f>
        <v>1236.77</v>
      </c>
    </row>
    <row r="77" spans="1:21" x14ac:dyDescent="0.2">
      <c r="A77" s="18"/>
      <c r="B77" s="20"/>
      <c r="C77" s="3"/>
      <c r="D77" s="6" t="s">
        <v>69</v>
      </c>
      <c r="E77" s="52">
        <v>254.62</v>
      </c>
      <c r="F77" s="53">
        <v>288.5</v>
      </c>
      <c r="G77" s="53">
        <v>311.56</v>
      </c>
      <c r="H77" s="53">
        <v>319.14</v>
      </c>
      <c r="I77" s="53">
        <v>324.70999999999998</v>
      </c>
      <c r="J77" s="53">
        <v>329.18</v>
      </c>
      <c r="K77" s="53">
        <v>334.87</v>
      </c>
      <c r="L77" s="53">
        <v>726.98</v>
      </c>
      <c r="M77" s="53">
        <v>1123.56</v>
      </c>
      <c r="N77" s="53">
        <v>1140.26</v>
      </c>
      <c r="O77" s="59">
        <v>1152.6099999999999</v>
      </c>
      <c r="P77" s="59">
        <v>-292.79000000000002</v>
      </c>
      <c r="Q77" s="11">
        <v>6013.2</v>
      </c>
      <c r="R77" s="51">
        <v>6013.2</v>
      </c>
      <c r="S77" s="95">
        <v>0.85701124193441103</v>
      </c>
      <c r="T77" s="104">
        <f t="shared" si="5"/>
        <v>5153.38</v>
      </c>
      <c r="U77" s="109"/>
    </row>
    <row r="78" spans="1:21" x14ac:dyDescent="0.2">
      <c r="A78" s="18"/>
      <c r="B78" s="20"/>
      <c r="C78" s="3"/>
      <c r="D78" s="6" t="s">
        <v>70</v>
      </c>
      <c r="E78" s="52">
        <v>59.63</v>
      </c>
      <c r="F78" s="53">
        <v>98.81</v>
      </c>
      <c r="G78" s="53">
        <v>35.18</v>
      </c>
      <c r="H78" s="53">
        <v>16.21</v>
      </c>
      <c r="I78" s="53">
        <v>6.9799999999999995</v>
      </c>
      <c r="J78" s="53">
        <v>16.690000000000001</v>
      </c>
      <c r="K78" s="53">
        <v>29.990000000000002</v>
      </c>
      <c r="L78" s="53">
        <v>4840.8100000000004</v>
      </c>
      <c r="M78" s="53">
        <v>53.24</v>
      </c>
      <c r="N78" s="53">
        <v>62.51</v>
      </c>
      <c r="O78" s="53"/>
      <c r="P78" s="53"/>
      <c r="Q78" s="11">
        <v>5220.05</v>
      </c>
      <c r="R78" s="51">
        <v>5220.05</v>
      </c>
      <c r="S78" s="95">
        <v>1</v>
      </c>
      <c r="T78" s="104">
        <f t="shared" si="5"/>
        <v>5220.05</v>
      </c>
    </row>
    <row r="79" spans="1:21" x14ac:dyDescent="0.2">
      <c r="A79" s="18"/>
      <c r="B79" s="20"/>
      <c r="C79" s="3"/>
      <c r="D79" s="6" t="s">
        <v>71</v>
      </c>
      <c r="E79" s="52">
        <v>1.33</v>
      </c>
      <c r="F79" s="53">
        <v>4.1900000000000004</v>
      </c>
      <c r="G79" s="53">
        <v>0.86</v>
      </c>
      <c r="H79" s="53">
        <v>0.41000000000000003</v>
      </c>
      <c r="I79" s="53">
        <v>0.37</v>
      </c>
      <c r="J79" s="53">
        <v>0.28999999999999998</v>
      </c>
      <c r="K79" s="53">
        <v>0.33</v>
      </c>
      <c r="L79" s="53">
        <v>424.41</v>
      </c>
      <c r="M79" s="53">
        <v>6.29</v>
      </c>
      <c r="N79" s="53">
        <v>0.23</v>
      </c>
      <c r="O79" s="53"/>
      <c r="P79" s="53"/>
      <c r="Q79" s="11">
        <v>438.71000000000009</v>
      </c>
      <c r="R79" s="51">
        <v>438.71000000000009</v>
      </c>
      <c r="S79" s="95">
        <v>1</v>
      </c>
      <c r="T79" s="104">
        <f t="shared" si="5"/>
        <v>438.71000000000009</v>
      </c>
    </row>
    <row r="80" spans="1:21" x14ac:dyDescent="0.2">
      <c r="A80" s="18"/>
      <c r="B80" s="20"/>
      <c r="C80" s="3"/>
      <c r="D80" s="6" t="s">
        <v>89</v>
      </c>
      <c r="E80" s="52"/>
      <c r="F80" s="53"/>
      <c r="G80" s="53">
        <v>4.87</v>
      </c>
      <c r="H80" s="53">
        <v>0.64</v>
      </c>
      <c r="I80" s="53">
        <v>0.41000000000000003</v>
      </c>
      <c r="J80" s="53">
        <v>0.98</v>
      </c>
      <c r="K80" s="53">
        <v>1.1100000000000001</v>
      </c>
      <c r="L80" s="53">
        <v>298.09999999999997</v>
      </c>
      <c r="M80" s="53">
        <v>1.56</v>
      </c>
      <c r="N80" s="53">
        <v>3.49</v>
      </c>
      <c r="O80" s="53"/>
      <c r="P80" s="53"/>
      <c r="Q80" s="11">
        <v>311.15999999999997</v>
      </c>
      <c r="R80" s="51">
        <v>311.15999999999997</v>
      </c>
      <c r="S80" s="95">
        <v>1</v>
      </c>
      <c r="T80" s="51">
        <f t="shared" si="5"/>
        <v>311.15999999999997</v>
      </c>
    </row>
    <row r="81" spans="1:20" x14ac:dyDescent="0.2">
      <c r="A81" s="18"/>
      <c r="B81" s="20"/>
      <c r="C81" s="3"/>
      <c r="D81" s="6" t="s">
        <v>72</v>
      </c>
      <c r="E81" s="52">
        <v>443.23</v>
      </c>
      <c r="F81" s="53">
        <v>3028.67</v>
      </c>
      <c r="G81" s="53">
        <v>378.28999999999996</v>
      </c>
      <c r="H81" s="53">
        <v>268.58999999999997</v>
      </c>
      <c r="I81" s="53">
        <v>144.22000000000003</v>
      </c>
      <c r="J81" s="53"/>
      <c r="K81" s="53">
        <v>178.07000000000002</v>
      </c>
      <c r="L81" s="53">
        <v>533.49</v>
      </c>
      <c r="M81" s="53">
        <v>303.28999999999996</v>
      </c>
      <c r="N81" s="53">
        <v>-1.9000000000000001</v>
      </c>
      <c r="O81" s="53"/>
      <c r="P81" s="53"/>
      <c r="Q81" s="11">
        <v>5275.95</v>
      </c>
      <c r="R81" s="51">
        <v>5275.95</v>
      </c>
      <c r="S81" s="95">
        <v>1</v>
      </c>
      <c r="T81" s="51">
        <f t="shared" si="5"/>
        <v>5275.95</v>
      </c>
    </row>
    <row r="82" spans="1:20" x14ac:dyDescent="0.2">
      <c r="A82" s="18"/>
      <c r="B82" s="20"/>
      <c r="C82" s="7" t="s">
        <v>194</v>
      </c>
      <c r="D82" s="8"/>
      <c r="E82" s="37">
        <v>758.81</v>
      </c>
      <c r="F82" s="38">
        <v>3420.17</v>
      </c>
      <c r="G82" s="38">
        <v>730.76</v>
      </c>
      <c r="H82" s="38">
        <v>790.66999999999985</v>
      </c>
      <c r="I82" s="38">
        <v>476.69000000000005</v>
      </c>
      <c r="J82" s="38">
        <v>347.14000000000004</v>
      </c>
      <c r="K82" s="38">
        <v>544.37</v>
      </c>
      <c r="L82" s="38">
        <v>6823.7900000000009</v>
      </c>
      <c r="M82" s="38">
        <v>1487.9399999999998</v>
      </c>
      <c r="N82" s="38">
        <v>1204.5899999999999</v>
      </c>
      <c r="O82" s="38">
        <v>1152.6099999999999</v>
      </c>
      <c r="P82" s="38">
        <v>758.3</v>
      </c>
      <c r="Q82" s="10">
        <v>18495.84</v>
      </c>
      <c r="R82" s="30">
        <v>18495.84</v>
      </c>
      <c r="S82" s="92">
        <f>+T82/R82</f>
        <v>0.9535127899030269</v>
      </c>
      <c r="T82" s="30">
        <f>SUBTOTAL(9,T76:T81)</f>
        <v>17636.02</v>
      </c>
    </row>
    <row r="83" spans="1:20" x14ac:dyDescent="0.2">
      <c r="A83" s="18"/>
      <c r="B83" s="22" t="s">
        <v>195</v>
      </c>
      <c r="C83" s="23"/>
      <c r="D83" s="23"/>
      <c r="E83" s="39">
        <v>758.81</v>
      </c>
      <c r="F83" s="40">
        <v>3420.17</v>
      </c>
      <c r="G83" s="40">
        <v>730.76</v>
      </c>
      <c r="H83" s="40">
        <v>790.66999999999985</v>
      </c>
      <c r="I83" s="40">
        <v>476.69000000000005</v>
      </c>
      <c r="J83" s="40">
        <v>347.14000000000004</v>
      </c>
      <c r="K83" s="40">
        <v>544.37</v>
      </c>
      <c r="L83" s="40">
        <v>6823.7900000000009</v>
      </c>
      <c r="M83" s="40">
        <v>1487.9399999999998</v>
      </c>
      <c r="N83" s="40">
        <v>1204.5899999999999</v>
      </c>
      <c r="O83" s="40">
        <v>1152.6099999999999</v>
      </c>
      <c r="P83" s="40">
        <v>758.3</v>
      </c>
      <c r="Q83" s="24">
        <v>18495.84</v>
      </c>
      <c r="R83" s="31">
        <v>18495.84</v>
      </c>
      <c r="S83" s="93">
        <f t="shared" ref="S83:S84" si="6">+T83/R83</f>
        <v>0.9535127899030269</v>
      </c>
      <c r="T83" s="31">
        <f>SUBTOTAL(9,T76:T82)</f>
        <v>17636.02</v>
      </c>
    </row>
    <row r="84" spans="1:20" x14ac:dyDescent="0.2">
      <c r="A84" s="135" t="s">
        <v>196</v>
      </c>
      <c r="B84" s="136"/>
      <c r="C84" s="136"/>
      <c r="D84" s="136"/>
      <c r="E84" s="138">
        <v>758.81</v>
      </c>
      <c r="F84" s="139">
        <v>3420.17</v>
      </c>
      <c r="G84" s="139">
        <v>730.76</v>
      </c>
      <c r="H84" s="139">
        <v>790.66999999999985</v>
      </c>
      <c r="I84" s="139">
        <v>476.69000000000005</v>
      </c>
      <c r="J84" s="139">
        <v>347.14000000000004</v>
      </c>
      <c r="K84" s="139">
        <v>544.37</v>
      </c>
      <c r="L84" s="139">
        <v>6823.7900000000009</v>
      </c>
      <c r="M84" s="139">
        <v>1487.9399999999998</v>
      </c>
      <c r="N84" s="139">
        <v>1204.5899999999999</v>
      </c>
      <c r="O84" s="139">
        <v>1152.6099999999999</v>
      </c>
      <c r="P84" s="139">
        <v>758.3</v>
      </c>
      <c r="Q84" s="140">
        <v>18495.84</v>
      </c>
      <c r="R84" s="152">
        <v>18495.84</v>
      </c>
      <c r="S84" s="186">
        <f t="shared" si="6"/>
        <v>0.9535127899030269</v>
      </c>
      <c r="T84" s="152">
        <f>SUBTOTAL(9,T76:T83)</f>
        <v>17636.02</v>
      </c>
    </row>
    <row r="85" spans="1:20" ht="13.5" thickBot="1" x14ac:dyDescent="0.25">
      <c r="A85" s="4"/>
      <c r="B85" s="4"/>
      <c r="C85" s="4"/>
      <c r="D85" s="4"/>
      <c r="E85" s="35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9"/>
      <c r="R85" s="29"/>
      <c r="S85" s="91"/>
      <c r="T85" s="29"/>
    </row>
    <row r="86" spans="1:20" ht="13.5" thickBot="1" x14ac:dyDescent="0.25">
      <c r="A86" s="142" t="s">
        <v>17</v>
      </c>
      <c r="B86" s="143"/>
      <c r="C86" s="143"/>
      <c r="D86" s="143"/>
      <c r="E86" s="144">
        <v>1809.77</v>
      </c>
      <c r="F86" s="145">
        <v>7248.3</v>
      </c>
      <c r="G86" s="145">
        <v>1374.7799999999997</v>
      </c>
      <c r="H86" s="145">
        <v>1102.6099999999999</v>
      </c>
      <c r="I86" s="145">
        <v>719.61</v>
      </c>
      <c r="J86" s="145">
        <v>735.5</v>
      </c>
      <c r="K86" s="145">
        <v>1117.79</v>
      </c>
      <c r="L86" s="145">
        <v>128722.89</v>
      </c>
      <c r="M86" s="145">
        <v>2607.7299999999996</v>
      </c>
      <c r="N86" s="145">
        <v>2896.8100000000004</v>
      </c>
      <c r="O86" s="145">
        <v>1152.6199999999999</v>
      </c>
      <c r="P86" s="145">
        <v>758.3</v>
      </c>
      <c r="Q86" s="146">
        <v>150246.71</v>
      </c>
      <c r="R86" s="153">
        <v>150246.71</v>
      </c>
      <c r="S86" s="189">
        <f>+T86/R86</f>
        <v>0.99427727901662555</v>
      </c>
      <c r="T86" s="153">
        <f>+T84+T74+T63+T52+T32</f>
        <v>149386.89000000001</v>
      </c>
    </row>
    <row r="90" spans="1:20" ht="13.5" thickBot="1" x14ac:dyDescent="0.25"/>
    <row r="91" spans="1:20" x14ac:dyDescent="0.2">
      <c r="Q91" s="47" t="s">
        <v>26</v>
      </c>
      <c r="R91" s="48">
        <v>0</v>
      </c>
    </row>
    <row r="92" spans="1:20" x14ac:dyDescent="0.2">
      <c r="Q92" s="45" t="s">
        <v>27</v>
      </c>
      <c r="R92" s="46">
        <v>0</v>
      </c>
    </row>
    <row r="93" spans="1:20" x14ac:dyDescent="0.2">
      <c r="Q93" s="45" t="s">
        <v>28</v>
      </c>
      <c r="R93" s="46">
        <v>3431.2100000000023</v>
      </c>
    </row>
    <row r="94" spans="1:20" ht="13.5" thickBot="1" x14ac:dyDescent="0.25">
      <c r="Q94" s="45" t="s">
        <v>29</v>
      </c>
      <c r="R94" s="46">
        <v>146815.5</v>
      </c>
    </row>
    <row r="95" spans="1:20" ht="13.5" thickBot="1" x14ac:dyDescent="0.25">
      <c r="Q95" s="49" t="s">
        <v>30</v>
      </c>
      <c r="R95" s="50">
        <v>150246.71</v>
      </c>
      <c r="T95" s="102"/>
    </row>
    <row r="96" spans="1:20" x14ac:dyDescent="0.2">
      <c r="T96" s="5"/>
    </row>
    <row r="97" spans="18:18" x14ac:dyDescent="0.2">
      <c r="R97" s="102"/>
    </row>
  </sheetData>
  <pageMargins left="0.5" right="0.5" top="0.75" bottom="0.75" header="0.3" footer="0.3"/>
  <pageSetup scale="49" fitToWidth="2" fitToHeight="2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2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6.5703125" customWidth="1"/>
    <col min="2" max="2" width="40.7109375" customWidth="1"/>
    <col min="3" max="3" width="25.7109375" customWidth="1"/>
    <col min="4" max="4" width="40.7109375" customWidth="1"/>
    <col min="5" max="5" width="7.42578125" bestFit="1" customWidth="1"/>
    <col min="6" max="6" width="8.5703125" bestFit="1" customWidth="1"/>
    <col min="7" max="8" width="7.42578125" bestFit="1" customWidth="1"/>
    <col min="9" max="9" width="9.5703125" bestFit="1" customWidth="1"/>
    <col min="10" max="10" width="7.42578125" bestFit="1" customWidth="1"/>
    <col min="11" max="11" width="9.5703125" bestFit="1" customWidth="1"/>
    <col min="12" max="12" width="9.28515625" bestFit="1" customWidth="1"/>
    <col min="13" max="13" width="7.42578125" bestFit="1" customWidth="1"/>
    <col min="14" max="14" width="8.5703125" bestFit="1" customWidth="1"/>
    <col min="15" max="15" width="9.28515625" bestFit="1" customWidth="1"/>
    <col min="16" max="16" width="8.140625" bestFit="1" customWidth="1"/>
    <col min="17" max="17" width="14.5703125" bestFit="1" customWidth="1"/>
    <col min="18" max="18" width="12.7109375" bestFit="1" customWidth="1"/>
    <col min="19" max="19" width="8.140625" style="96" bestFit="1" customWidth="1"/>
    <col min="20" max="20" width="16.42578125" bestFit="1" customWidth="1"/>
  </cols>
  <sheetData>
    <row r="1" spans="1:20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97"/>
      <c r="T1" s="1"/>
    </row>
    <row r="2" spans="1:20" x14ac:dyDescent="0.2">
      <c r="A2" t="s">
        <v>214</v>
      </c>
      <c r="B2" t="s">
        <v>213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90"/>
      <c r="T5" s="134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85" t="s">
        <v>586</v>
      </c>
      <c r="T6" s="151" t="s">
        <v>588</v>
      </c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90"/>
      <c r="T7" s="28"/>
    </row>
    <row r="8" spans="1:20" x14ac:dyDescent="0.2">
      <c r="A8" s="17" t="s">
        <v>129</v>
      </c>
      <c r="B8" s="19" t="s">
        <v>130</v>
      </c>
      <c r="C8" s="2" t="s">
        <v>131</v>
      </c>
      <c r="D8" s="4" t="s">
        <v>130</v>
      </c>
      <c r="E8" s="35"/>
      <c r="F8" s="36"/>
      <c r="G8" s="36"/>
      <c r="H8" s="36"/>
      <c r="I8" s="36"/>
      <c r="J8" s="36"/>
      <c r="K8" s="36"/>
      <c r="L8" s="36"/>
      <c r="M8" s="36"/>
      <c r="N8" s="36"/>
      <c r="O8" s="36">
        <v>-14021.28</v>
      </c>
      <c r="P8" s="36"/>
      <c r="Q8" s="9">
        <v>-14021.28</v>
      </c>
      <c r="R8" s="29">
        <v>-14021.28</v>
      </c>
      <c r="S8" s="91">
        <v>1</v>
      </c>
      <c r="T8" s="29">
        <f>S8*Q8</f>
        <v>-14021.28</v>
      </c>
    </row>
    <row r="9" spans="1:20" x14ac:dyDescent="0.2">
      <c r="A9" s="18"/>
      <c r="B9" s="20"/>
      <c r="C9" s="7" t="s">
        <v>142</v>
      </c>
      <c r="D9" s="8"/>
      <c r="E9" s="37"/>
      <c r="F9" s="38"/>
      <c r="G9" s="38"/>
      <c r="H9" s="38"/>
      <c r="I9" s="38"/>
      <c r="J9" s="38"/>
      <c r="K9" s="38"/>
      <c r="L9" s="38"/>
      <c r="M9" s="38"/>
      <c r="N9" s="38"/>
      <c r="O9" s="38">
        <v>-14021.28</v>
      </c>
      <c r="P9" s="38"/>
      <c r="Q9" s="10">
        <v>-14021.28</v>
      </c>
      <c r="R9" s="30">
        <v>-14021.28</v>
      </c>
      <c r="S9" s="92">
        <v>1</v>
      </c>
      <c r="T9" s="30">
        <f t="shared" ref="T9:T11" si="0">S9*Q9</f>
        <v>-14021.28</v>
      </c>
    </row>
    <row r="10" spans="1:20" x14ac:dyDescent="0.2">
      <c r="A10" s="18"/>
      <c r="B10" s="22" t="s">
        <v>143</v>
      </c>
      <c r="C10" s="23"/>
      <c r="D10" s="23"/>
      <c r="E10" s="39"/>
      <c r="F10" s="40"/>
      <c r="G10" s="40"/>
      <c r="H10" s="40"/>
      <c r="I10" s="40"/>
      <c r="J10" s="40"/>
      <c r="K10" s="40"/>
      <c r="L10" s="40"/>
      <c r="M10" s="40"/>
      <c r="N10" s="40"/>
      <c r="O10" s="40">
        <v>-14021.28</v>
      </c>
      <c r="P10" s="40"/>
      <c r="Q10" s="24">
        <v>-14021.28</v>
      </c>
      <c r="R10" s="31">
        <v>-14021.28</v>
      </c>
      <c r="S10" s="93">
        <v>1</v>
      </c>
      <c r="T10" s="31">
        <f t="shared" si="0"/>
        <v>-14021.28</v>
      </c>
    </row>
    <row r="11" spans="1:20" x14ac:dyDescent="0.2">
      <c r="A11" s="135" t="s">
        <v>144</v>
      </c>
      <c r="B11" s="136"/>
      <c r="C11" s="136"/>
      <c r="D11" s="136"/>
      <c r="E11" s="138"/>
      <c r="F11" s="139"/>
      <c r="G11" s="139"/>
      <c r="H11" s="139"/>
      <c r="I11" s="139"/>
      <c r="J11" s="139"/>
      <c r="K11" s="139"/>
      <c r="L11" s="139"/>
      <c r="M11" s="139"/>
      <c r="N11" s="139"/>
      <c r="O11" s="139">
        <v>-14021.28</v>
      </c>
      <c r="P11" s="139"/>
      <c r="Q11" s="140">
        <v>-14021.28</v>
      </c>
      <c r="R11" s="152">
        <v>-14021.28</v>
      </c>
      <c r="S11" s="186">
        <v>1</v>
      </c>
      <c r="T11" s="152">
        <f t="shared" si="0"/>
        <v>-14021.28</v>
      </c>
    </row>
    <row r="12" spans="1:20" x14ac:dyDescent="0.2">
      <c r="A12" s="4"/>
      <c r="B12" s="4"/>
      <c r="C12" s="4"/>
      <c r="D12" s="4"/>
      <c r="E12" s="35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9"/>
      <c r="R12" s="29"/>
      <c r="S12" s="91"/>
      <c r="T12" s="29"/>
    </row>
    <row r="13" spans="1:20" ht="25.5" x14ac:dyDescent="0.2">
      <c r="A13" s="158" t="s">
        <v>9</v>
      </c>
      <c r="B13" s="19" t="s">
        <v>34</v>
      </c>
      <c r="C13" s="2" t="s">
        <v>35</v>
      </c>
      <c r="D13" s="4" t="s">
        <v>34</v>
      </c>
      <c r="E13" s="35">
        <v>-1.27</v>
      </c>
      <c r="F13" s="36">
        <v>0.1</v>
      </c>
      <c r="G13" s="36">
        <v>6.24</v>
      </c>
      <c r="H13" s="36"/>
      <c r="I13" s="36">
        <v>0.1</v>
      </c>
      <c r="J13" s="36">
        <v>-4.07</v>
      </c>
      <c r="K13" s="36">
        <v>-2.92</v>
      </c>
      <c r="L13" s="36">
        <v>0.06</v>
      </c>
      <c r="M13" s="36">
        <v>0.5</v>
      </c>
      <c r="N13" s="36"/>
      <c r="O13" s="36">
        <v>0.02</v>
      </c>
      <c r="P13" s="36"/>
      <c r="Q13" s="9">
        <v>-1.2400000000000002</v>
      </c>
      <c r="R13" s="29">
        <v>-1.2400000000000002</v>
      </c>
      <c r="S13" s="91">
        <v>1</v>
      </c>
      <c r="T13" s="29">
        <f t="shared" ref="T13:T37" si="1">S13*Q13</f>
        <v>-1.2400000000000002</v>
      </c>
    </row>
    <row r="14" spans="1:20" x14ac:dyDescent="0.2">
      <c r="A14" s="18"/>
      <c r="B14" s="20"/>
      <c r="C14" s="7" t="s">
        <v>145</v>
      </c>
      <c r="D14" s="8"/>
      <c r="E14" s="37">
        <v>-1.27</v>
      </c>
      <c r="F14" s="38">
        <v>0.1</v>
      </c>
      <c r="G14" s="38">
        <v>6.24</v>
      </c>
      <c r="H14" s="38"/>
      <c r="I14" s="38">
        <v>0.1</v>
      </c>
      <c r="J14" s="38">
        <v>-4.07</v>
      </c>
      <c r="K14" s="38">
        <v>-2.92</v>
      </c>
      <c r="L14" s="38">
        <v>0.06</v>
      </c>
      <c r="M14" s="38">
        <v>0.5</v>
      </c>
      <c r="N14" s="38"/>
      <c r="O14" s="38">
        <v>0.02</v>
      </c>
      <c r="P14" s="38"/>
      <c r="Q14" s="10">
        <v>-1.2400000000000002</v>
      </c>
      <c r="R14" s="30">
        <v>-1.2400000000000002</v>
      </c>
      <c r="S14" s="92">
        <v>1</v>
      </c>
      <c r="T14" s="30">
        <f t="shared" si="1"/>
        <v>-1.2400000000000002</v>
      </c>
    </row>
    <row r="15" spans="1:20" x14ac:dyDescent="0.2">
      <c r="A15" s="18"/>
      <c r="B15" s="22" t="s">
        <v>146</v>
      </c>
      <c r="C15" s="23"/>
      <c r="D15" s="23"/>
      <c r="E15" s="39">
        <v>-1.27</v>
      </c>
      <c r="F15" s="40">
        <v>0.1</v>
      </c>
      <c r="G15" s="40">
        <v>6.24</v>
      </c>
      <c r="H15" s="40"/>
      <c r="I15" s="40">
        <v>0.1</v>
      </c>
      <c r="J15" s="40">
        <v>-4.07</v>
      </c>
      <c r="K15" s="40">
        <v>-2.92</v>
      </c>
      <c r="L15" s="40">
        <v>0.06</v>
      </c>
      <c r="M15" s="40">
        <v>0.5</v>
      </c>
      <c r="N15" s="40"/>
      <c r="O15" s="40">
        <v>0.02</v>
      </c>
      <c r="P15" s="40"/>
      <c r="Q15" s="24">
        <v>-1.2400000000000002</v>
      </c>
      <c r="R15" s="31">
        <v>-1.2400000000000002</v>
      </c>
      <c r="S15" s="93">
        <v>1</v>
      </c>
      <c r="T15" s="31">
        <f t="shared" si="1"/>
        <v>-1.2400000000000002</v>
      </c>
    </row>
    <row r="16" spans="1:20" x14ac:dyDescent="0.2">
      <c r="A16" s="18"/>
      <c r="B16" s="19" t="s">
        <v>39</v>
      </c>
      <c r="C16" s="2" t="s">
        <v>11</v>
      </c>
      <c r="D16" s="4" t="s">
        <v>12</v>
      </c>
      <c r="E16" s="35">
        <v>492.18000000000006</v>
      </c>
      <c r="F16" s="36">
        <v>550.39</v>
      </c>
      <c r="G16" s="36">
        <v>432.22</v>
      </c>
      <c r="H16" s="36"/>
      <c r="I16" s="36">
        <v>201.06</v>
      </c>
      <c r="J16" s="36">
        <v>254.06999999999996</v>
      </c>
      <c r="K16" s="36">
        <v>200.59</v>
      </c>
      <c r="L16" s="36">
        <v>139.76000000000002</v>
      </c>
      <c r="M16" s="36">
        <v>1143.46</v>
      </c>
      <c r="N16" s="36"/>
      <c r="O16" s="36">
        <v>247.85999999999999</v>
      </c>
      <c r="P16" s="36">
        <v>453.01</v>
      </c>
      <c r="Q16" s="9">
        <v>4114.6000000000004</v>
      </c>
      <c r="R16" s="29">
        <v>4114.6000000000004</v>
      </c>
      <c r="S16" s="91">
        <v>1</v>
      </c>
      <c r="T16" s="29">
        <f t="shared" si="1"/>
        <v>4114.6000000000004</v>
      </c>
    </row>
    <row r="17" spans="1:20" x14ac:dyDescent="0.2">
      <c r="A17" s="18"/>
      <c r="B17" s="20"/>
      <c r="C17" s="7" t="s">
        <v>18</v>
      </c>
      <c r="D17" s="8"/>
      <c r="E17" s="37">
        <v>492.18000000000006</v>
      </c>
      <c r="F17" s="38">
        <v>550.39</v>
      </c>
      <c r="G17" s="38">
        <v>432.22</v>
      </c>
      <c r="H17" s="38"/>
      <c r="I17" s="38">
        <v>201.06</v>
      </c>
      <c r="J17" s="38">
        <v>254.06999999999996</v>
      </c>
      <c r="K17" s="38">
        <v>200.59</v>
      </c>
      <c r="L17" s="38">
        <v>139.76000000000002</v>
      </c>
      <c r="M17" s="38">
        <v>1143.46</v>
      </c>
      <c r="N17" s="38"/>
      <c r="O17" s="38">
        <v>247.85999999999999</v>
      </c>
      <c r="P17" s="38">
        <v>453.01</v>
      </c>
      <c r="Q17" s="10">
        <v>4114.6000000000004</v>
      </c>
      <c r="R17" s="30">
        <v>4114.6000000000004</v>
      </c>
      <c r="S17" s="92">
        <v>1</v>
      </c>
      <c r="T17" s="30">
        <f t="shared" si="1"/>
        <v>4114.6000000000004</v>
      </c>
    </row>
    <row r="18" spans="1:20" x14ac:dyDescent="0.2">
      <c r="A18" s="18"/>
      <c r="B18" s="22" t="s">
        <v>150</v>
      </c>
      <c r="C18" s="23"/>
      <c r="D18" s="23"/>
      <c r="E18" s="39">
        <v>492.18000000000006</v>
      </c>
      <c r="F18" s="40">
        <v>550.39</v>
      </c>
      <c r="G18" s="40">
        <v>432.22</v>
      </c>
      <c r="H18" s="40"/>
      <c r="I18" s="40">
        <v>201.06</v>
      </c>
      <c r="J18" s="40">
        <v>254.06999999999996</v>
      </c>
      <c r="K18" s="40">
        <v>200.59</v>
      </c>
      <c r="L18" s="40">
        <v>139.76000000000002</v>
      </c>
      <c r="M18" s="40">
        <v>1143.46</v>
      </c>
      <c r="N18" s="40"/>
      <c r="O18" s="40">
        <v>247.85999999999999</v>
      </c>
      <c r="P18" s="40">
        <v>453.01</v>
      </c>
      <c r="Q18" s="24">
        <v>4114.6000000000004</v>
      </c>
      <c r="R18" s="31">
        <v>4114.6000000000004</v>
      </c>
      <c r="S18" s="93">
        <v>1</v>
      </c>
      <c r="T18" s="31">
        <f t="shared" si="1"/>
        <v>4114.6000000000004</v>
      </c>
    </row>
    <row r="19" spans="1:20" x14ac:dyDescent="0.2">
      <c r="A19" s="18"/>
      <c r="B19" s="19" t="s">
        <v>41</v>
      </c>
      <c r="C19" s="2" t="s">
        <v>37</v>
      </c>
      <c r="D19" s="4" t="s">
        <v>38</v>
      </c>
      <c r="E19" s="35"/>
      <c r="F19" s="36">
        <v>13878</v>
      </c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9">
        <v>13878</v>
      </c>
      <c r="R19" s="29">
        <v>13878</v>
      </c>
      <c r="S19" s="91">
        <v>1</v>
      </c>
      <c r="T19" s="29">
        <f t="shared" si="1"/>
        <v>13878</v>
      </c>
    </row>
    <row r="20" spans="1:20" x14ac:dyDescent="0.2">
      <c r="A20" s="18"/>
      <c r="B20" s="20"/>
      <c r="C20" s="7" t="s">
        <v>147</v>
      </c>
      <c r="D20" s="8"/>
      <c r="E20" s="37"/>
      <c r="F20" s="38">
        <v>13878</v>
      </c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10">
        <v>13878</v>
      </c>
      <c r="R20" s="30">
        <v>13878</v>
      </c>
      <c r="S20" s="92">
        <v>1</v>
      </c>
      <c r="T20" s="30">
        <f t="shared" si="1"/>
        <v>13878</v>
      </c>
    </row>
    <row r="21" spans="1:20" x14ac:dyDescent="0.2">
      <c r="A21" s="18"/>
      <c r="B21" s="22" t="s">
        <v>151</v>
      </c>
      <c r="C21" s="23"/>
      <c r="D21" s="23"/>
      <c r="E21" s="39"/>
      <c r="F21" s="40">
        <v>13878</v>
      </c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24">
        <v>13878</v>
      </c>
      <c r="R21" s="31">
        <v>13878</v>
      </c>
      <c r="S21" s="93">
        <v>1</v>
      </c>
      <c r="T21" s="31">
        <f t="shared" si="1"/>
        <v>13878</v>
      </c>
    </row>
    <row r="22" spans="1:20" x14ac:dyDescent="0.2">
      <c r="A22" s="18"/>
      <c r="B22" s="19" t="s">
        <v>14</v>
      </c>
      <c r="C22" s="2" t="s">
        <v>11</v>
      </c>
      <c r="D22" s="4" t="s">
        <v>12</v>
      </c>
      <c r="E22" s="35">
        <v>-16.650000000000006</v>
      </c>
      <c r="F22" s="36">
        <v>-27.839999999999996</v>
      </c>
      <c r="G22" s="36">
        <v>38.269999999999996</v>
      </c>
      <c r="H22" s="36">
        <v>-48.629999999999995</v>
      </c>
      <c r="I22" s="36">
        <v>374.91999999999996</v>
      </c>
      <c r="J22" s="36">
        <v>-356.19000000000005</v>
      </c>
      <c r="K22" s="36">
        <v>-17.259999999999998</v>
      </c>
      <c r="L22" s="36">
        <v>306.52</v>
      </c>
      <c r="M22" s="36">
        <v>-306.52</v>
      </c>
      <c r="N22" s="36"/>
      <c r="O22" s="36">
        <v>144.6</v>
      </c>
      <c r="P22" s="36">
        <v>-144.6</v>
      </c>
      <c r="Q22" s="9">
        <v>-53.380000000000109</v>
      </c>
      <c r="R22" s="29">
        <v>-53.380000000000109</v>
      </c>
      <c r="S22" s="91">
        <v>1</v>
      </c>
      <c r="T22" s="29">
        <f t="shared" si="1"/>
        <v>-53.380000000000109</v>
      </c>
    </row>
    <row r="23" spans="1:20" x14ac:dyDescent="0.2">
      <c r="A23" s="18"/>
      <c r="B23" s="20"/>
      <c r="C23" s="7" t="s">
        <v>18</v>
      </c>
      <c r="D23" s="8"/>
      <c r="E23" s="37">
        <v>-16.650000000000006</v>
      </c>
      <c r="F23" s="38">
        <v>-27.839999999999996</v>
      </c>
      <c r="G23" s="38">
        <v>38.269999999999996</v>
      </c>
      <c r="H23" s="38">
        <v>-48.629999999999995</v>
      </c>
      <c r="I23" s="38">
        <v>374.91999999999996</v>
      </c>
      <c r="J23" s="38">
        <v>-356.19000000000005</v>
      </c>
      <c r="K23" s="38">
        <v>-17.259999999999998</v>
      </c>
      <c r="L23" s="38">
        <v>306.52</v>
      </c>
      <c r="M23" s="38">
        <v>-306.52</v>
      </c>
      <c r="N23" s="38"/>
      <c r="O23" s="38">
        <v>144.6</v>
      </c>
      <c r="P23" s="38">
        <v>-144.6</v>
      </c>
      <c r="Q23" s="10">
        <v>-53.380000000000109</v>
      </c>
      <c r="R23" s="30">
        <v>-53.380000000000109</v>
      </c>
      <c r="S23" s="92">
        <v>1</v>
      </c>
      <c r="T23" s="30">
        <f t="shared" si="1"/>
        <v>-53.380000000000109</v>
      </c>
    </row>
    <row r="24" spans="1:20" x14ac:dyDescent="0.2">
      <c r="A24" s="18"/>
      <c r="B24" s="22" t="s">
        <v>20</v>
      </c>
      <c r="C24" s="23"/>
      <c r="D24" s="23"/>
      <c r="E24" s="39">
        <v>-16.650000000000006</v>
      </c>
      <c r="F24" s="40">
        <v>-27.839999999999996</v>
      </c>
      <c r="G24" s="40">
        <v>38.269999999999996</v>
      </c>
      <c r="H24" s="40">
        <v>-48.629999999999995</v>
      </c>
      <c r="I24" s="40">
        <v>374.91999999999996</v>
      </c>
      <c r="J24" s="40">
        <v>-356.19000000000005</v>
      </c>
      <c r="K24" s="40">
        <v>-17.259999999999998</v>
      </c>
      <c r="L24" s="40">
        <v>306.52</v>
      </c>
      <c r="M24" s="40">
        <v>-306.52</v>
      </c>
      <c r="N24" s="40"/>
      <c r="O24" s="40">
        <v>144.6</v>
      </c>
      <c r="P24" s="40">
        <v>-144.6</v>
      </c>
      <c r="Q24" s="24">
        <v>-53.380000000000109</v>
      </c>
      <c r="R24" s="31">
        <v>-53.380000000000109</v>
      </c>
      <c r="S24" s="93">
        <v>1</v>
      </c>
      <c r="T24" s="31">
        <f t="shared" si="1"/>
        <v>-53.380000000000109</v>
      </c>
    </row>
    <row r="25" spans="1:20" x14ac:dyDescent="0.2">
      <c r="A25" s="18"/>
      <c r="B25" s="19" t="s">
        <v>77</v>
      </c>
      <c r="C25" s="2" t="s">
        <v>11</v>
      </c>
      <c r="D25" s="4" t="s">
        <v>12</v>
      </c>
      <c r="E25" s="35"/>
      <c r="F25" s="36"/>
      <c r="G25" s="36"/>
      <c r="H25" s="36"/>
      <c r="I25" s="36"/>
      <c r="J25" s="36"/>
      <c r="K25" s="36"/>
      <c r="L25" s="36">
        <v>644.86</v>
      </c>
      <c r="M25" s="36"/>
      <c r="N25" s="36"/>
      <c r="O25" s="36"/>
      <c r="P25" s="36"/>
      <c r="Q25" s="9">
        <v>644.86</v>
      </c>
      <c r="R25" s="29">
        <v>644.86</v>
      </c>
      <c r="S25" s="91">
        <v>1</v>
      </c>
      <c r="T25" s="29">
        <f t="shared" si="1"/>
        <v>644.86</v>
      </c>
    </row>
    <row r="26" spans="1:20" x14ac:dyDescent="0.2">
      <c r="A26" s="18"/>
      <c r="B26" s="20"/>
      <c r="C26" s="7" t="s">
        <v>18</v>
      </c>
      <c r="D26" s="8"/>
      <c r="E26" s="37"/>
      <c r="F26" s="38"/>
      <c r="G26" s="38"/>
      <c r="H26" s="38"/>
      <c r="I26" s="38"/>
      <c r="J26" s="38"/>
      <c r="K26" s="38"/>
      <c r="L26" s="38">
        <v>644.86</v>
      </c>
      <c r="M26" s="38"/>
      <c r="N26" s="38"/>
      <c r="O26" s="38"/>
      <c r="P26" s="38"/>
      <c r="Q26" s="10">
        <v>644.86</v>
      </c>
      <c r="R26" s="30">
        <v>644.86</v>
      </c>
      <c r="S26" s="92">
        <v>1</v>
      </c>
      <c r="T26" s="30">
        <f t="shared" si="1"/>
        <v>644.86</v>
      </c>
    </row>
    <row r="27" spans="1:20" x14ac:dyDescent="0.2">
      <c r="A27" s="18"/>
      <c r="B27" s="22" t="s">
        <v>153</v>
      </c>
      <c r="C27" s="23"/>
      <c r="D27" s="23"/>
      <c r="E27" s="39"/>
      <c r="F27" s="40"/>
      <c r="G27" s="40"/>
      <c r="H27" s="40"/>
      <c r="I27" s="40"/>
      <c r="J27" s="40"/>
      <c r="K27" s="40"/>
      <c r="L27" s="40">
        <v>644.86</v>
      </c>
      <c r="M27" s="40"/>
      <c r="N27" s="40"/>
      <c r="O27" s="40"/>
      <c r="P27" s="40"/>
      <c r="Q27" s="24">
        <v>644.86</v>
      </c>
      <c r="R27" s="31">
        <v>644.86</v>
      </c>
      <c r="S27" s="93">
        <v>1</v>
      </c>
      <c r="T27" s="31">
        <f t="shared" si="1"/>
        <v>644.86</v>
      </c>
    </row>
    <row r="28" spans="1:20" x14ac:dyDescent="0.2">
      <c r="A28" s="18"/>
      <c r="B28" s="19" t="s">
        <v>42</v>
      </c>
      <c r="C28" s="2" t="s">
        <v>42</v>
      </c>
      <c r="D28" s="4" t="s">
        <v>42</v>
      </c>
      <c r="E28" s="35"/>
      <c r="F28" s="36"/>
      <c r="G28" s="36"/>
      <c r="H28" s="36"/>
      <c r="I28" s="36"/>
      <c r="J28" s="36"/>
      <c r="K28" s="36">
        <v>97334</v>
      </c>
      <c r="L28" s="36">
        <v>-97334</v>
      </c>
      <c r="M28" s="36"/>
      <c r="N28" s="36">
        <v>1120</v>
      </c>
      <c r="O28" s="36">
        <v>-1120</v>
      </c>
      <c r="P28" s="36">
        <v>2450</v>
      </c>
      <c r="Q28" s="9">
        <v>2450</v>
      </c>
      <c r="R28" s="29">
        <v>2450</v>
      </c>
      <c r="S28" s="91">
        <v>1</v>
      </c>
      <c r="T28" s="29">
        <f t="shared" si="1"/>
        <v>2450</v>
      </c>
    </row>
    <row r="29" spans="1:20" x14ac:dyDescent="0.2">
      <c r="A29" s="18"/>
      <c r="B29" s="20"/>
      <c r="C29" s="7" t="s">
        <v>154</v>
      </c>
      <c r="D29" s="8"/>
      <c r="E29" s="37"/>
      <c r="F29" s="38"/>
      <c r="G29" s="38"/>
      <c r="H29" s="38"/>
      <c r="I29" s="38"/>
      <c r="J29" s="38"/>
      <c r="K29" s="38">
        <v>97334</v>
      </c>
      <c r="L29" s="38">
        <v>-97334</v>
      </c>
      <c r="M29" s="38"/>
      <c r="N29" s="38">
        <v>1120</v>
      </c>
      <c r="O29" s="38">
        <v>-1120</v>
      </c>
      <c r="P29" s="38">
        <v>2450</v>
      </c>
      <c r="Q29" s="10">
        <v>2450</v>
      </c>
      <c r="R29" s="30">
        <v>2450</v>
      </c>
      <c r="S29" s="92">
        <v>1</v>
      </c>
      <c r="T29" s="30">
        <f t="shared" si="1"/>
        <v>2450</v>
      </c>
    </row>
    <row r="30" spans="1:20" x14ac:dyDescent="0.2">
      <c r="A30" s="18"/>
      <c r="B30" s="22" t="s">
        <v>154</v>
      </c>
      <c r="C30" s="23"/>
      <c r="D30" s="23"/>
      <c r="E30" s="39"/>
      <c r="F30" s="40"/>
      <c r="G30" s="40"/>
      <c r="H30" s="40"/>
      <c r="I30" s="40"/>
      <c r="J30" s="40"/>
      <c r="K30" s="40">
        <v>97334</v>
      </c>
      <c r="L30" s="40">
        <v>-97334</v>
      </c>
      <c r="M30" s="40"/>
      <c r="N30" s="40">
        <v>1120</v>
      </c>
      <c r="O30" s="40">
        <v>-1120</v>
      </c>
      <c r="P30" s="40">
        <v>2450</v>
      </c>
      <c r="Q30" s="24">
        <v>2450</v>
      </c>
      <c r="R30" s="31">
        <v>2450</v>
      </c>
      <c r="S30" s="93">
        <v>1</v>
      </c>
      <c r="T30" s="31">
        <f t="shared" si="1"/>
        <v>2450</v>
      </c>
    </row>
    <row r="31" spans="1:20" x14ac:dyDescent="0.2">
      <c r="A31" s="18"/>
      <c r="B31" s="19" t="s">
        <v>43</v>
      </c>
      <c r="C31" s="2" t="s">
        <v>11</v>
      </c>
      <c r="D31" s="4" t="s">
        <v>12</v>
      </c>
      <c r="E31" s="35"/>
      <c r="F31" s="36"/>
      <c r="G31" s="36">
        <v>242.44</v>
      </c>
      <c r="H31" s="36">
        <v>854.28</v>
      </c>
      <c r="I31" s="36"/>
      <c r="J31" s="36">
        <v>141.41</v>
      </c>
      <c r="K31" s="36"/>
      <c r="L31" s="36"/>
      <c r="M31" s="36"/>
      <c r="N31" s="36"/>
      <c r="O31" s="36">
        <v>377.68000000000006</v>
      </c>
      <c r="P31" s="36"/>
      <c r="Q31" s="9">
        <v>1615.8100000000002</v>
      </c>
      <c r="R31" s="29">
        <v>1615.8100000000002</v>
      </c>
      <c r="S31" s="91">
        <v>1</v>
      </c>
      <c r="T31" s="29">
        <f t="shared" si="1"/>
        <v>1615.8100000000002</v>
      </c>
    </row>
    <row r="32" spans="1:20" x14ac:dyDescent="0.2">
      <c r="A32" s="18"/>
      <c r="B32" s="20"/>
      <c r="C32" s="7" t="s">
        <v>18</v>
      </c>
      <c r="D32" s="8"/>
      <c r="E32" s="37"/>
      <c r="F32" s="38"/>
      <c r="G32" s="38">
        <v>242.44</v>
      </c>
      <c r="H32" s="38">
        <v>854.28</v>
      </c>
      <c r="I32" s="38"/>
      <c r="J32" s="38">
        <v>141.41</v>
      </c>
      <c r="K32" s="38"/>
      <c r="L32" s="38"/>
      <c r="M32" s="38"/>
      <c r="N32" s="38"/>
      <c r="O32" s="38">
        <v>377.68000000000006</v>
      </c>
      <c r="P32" s="38"/>
      <c r="Q32" s="10">
        <v>1615.8100000000002</v>
      </c>
      <c r="R32" s="30">
        <v>1615.8100000000002</v>
      </c>
      <c r="S32" s="92">
        <v>1</v>
      </c>
      <c r="T32" s="30">
        <f t="shared" si="1"/>
        <v>1615.8100000000002</v>
      </c>
    </row>
    <row r="33" spans="1:20" x14ac:dyDescent="0.2">
      <c r="A33" s="18"/>
      <c r="B33" s="22" t="s">
        <v>156</v>
      </c>
      <c r="C33" s="23"/>
      <c r="D33" s="23"/>
      <c r="E33" s="39"/>
      <c r="F33" s="40"/>
      <c r="G33" s="40">
        <v>242.44</v>
      </c>
      <c r="H33" s="40">
        <v>854.28</v>
      </c>
      <c r="I33" s="40"/>
      <c r="J33" s="40">
        <v>141.41</v>
      </c>
      <c r="K33" s="40"/>
      <c r="L33" s="40"/>
      <c r="M33" s="40"/>
      <c r="N33" s="40"/>
      <c r="O33" s="40">
        <v>377.68000000000006</v>
      </c>
      <c r="P33" s="40"/>
      <c r="Q33" s="24">
        <v>1615.8100000000002</v>
      </c>
      <c r="R33" s="31">
        <v>1615.8100000000002</v>
      </c>
      <c r="S33" s="93">
        <v>1</v>
      </c>
      <c r="T33" s="31">
        <f t="shared" si="1"/>
        <v>1615.8100000000002</v>
      </c>
    </row>
    <row r="34" spans="1:20" x14ac:dyDescent="0.2">
      <c r="A34" s="18"/>
      <c r="B34" s="19" t="s">
        <v>44</v>
      </c>
      <c r="C34" s="2" t="s">
        <v>37</v>
      </c>
      <c r="D34" s="4" t="s">
        <v>38</v>
      </c>
      <c r="E34" s="35"/>
      <c r="F34" s="36">
        <v>403.75</v>
      </c>
      <c r="G34" s="36">
        <v>380</v>
      </c>
      <c r="H34" s="36"/>
      <c r="I34" s="36"/>
      <c r="J34" s="36"/>
      <c r="K34" s="36"/>
      <c r="L34" s="36">
        <v>190</v>
      </c>
      <c r="M34" s="36"/>
      <c r="N34" s="36"/>
      <c r="O34" s="36"/>
      <c r="P34" s="36"/>
      <c r="Q34" s="9">
        <v>973.75</v>
      </c>
      <c r="R34" s="29">
        <v>973.75</v>
      </c>
      <c r="S34" s="91">
        <v>1</v>
      </c>
      <c r="T34" s="29">
        <f t="shared" si="1"/>
        <v>973.75</v>
      </c>
    </row>
    <row r="35" spans="1:20" x14ac:dyDescent="0.2">
      <c r="A35" s="18"/>
      <c r="B35" s="20"/>
      <c r="C35" s="7" t="s">
        <v>147</v>
      </c>
      <c r="D35" s="8"/>
      <c r="E35" s="37"/>
      <c r="F35" s="38">
        <v>403.75</v>
      </c>
      <c r="G35" s="38">
        <v>380</v>
      </c>
      <c r="H35" s="38"/>
      <c r="I35" s="38"/>
      <c r="J35" s="38"/>
      <c r="K35" s="38"/>
      <c r="L35" s="38">
        <v>190</v>
      </c>
      <c r="M35" s="38"/>
      <c r="N35" s="38"/>
      <c r="O35" s="38"/>
      <c r="P35" s="38"/>
      <c r="Q35" s="10">
        <v>973.75</v>
      </c>
      <c r="R35" s="30">
        <v>973.75</v>
      </c>
      <c r="S35" s="92">
        <v>1</v>
      </c>
      <c r="T35" s="30">
        <f t="shared" si="1"/>
        <v>973.75</v>
      </c>
    </row>
    <row r="36" spans="1:20" x14ac:dyDescent="0.2">
      <c r="A36" s="18"/>
      <c r="B36" s="22" t="s">
        <v>157</v>
      </c>
      <c r="C36" s="23"/>
      <c r="D36" s="23"/>
      <c r="E36" s="39"/>
      <c r="F36" s="40">
        <v>403.75</v>
      </c>
      <c r="G36" s="40">
        <v>380</v>
      </c>
      <c r="H36" s="40"/>
      <c r="I36" s="40"/>
      <c r="J36" s="40"/>
      <c r="K36" s="40"/>
      <c r="L36" s="40">
        <v>190</v>
      </c>
      <c r="M36" s="40"/>
      <c r="N36" s="40"/>
      <c r="O36" s="40"/>
      <c r="P36" s="40"/>
      <c r="Q36" s="24">
        <v>973.75</v>
      </c>
      <c r="R36" s="31">
        <v>973.75</v>
      </c>
      <c r="S36" s="93">
        <v>1</v>
      </c>
      <c r="T36" s="31">
        <f t="shared" si="1"/>
        <v>973.75</v>
      </c>
    </row>
    <row r="37" spans="1:20" x14ac:dyDescent="0.2">
      <c r="A37" s="135" t="s">
        <v>21</v>
      </c>
      <c r="B37" s="136"/>
      <c r="C37" s="136"/>
      <c r="D37" s="136"/>
      <c r="E37" s="138">
        <v>474.2600000000001</v>
      </c>
      <c r="F37" s="139">
        <v>14804.4</v>
      </c>
      <c r="G37" s="139">
        <v>1099.17</v>
      </c>
      <c r="H37" s="139">
        <v>805.65</v>
      </c>
      <c r="I37" s="139">
        <v>576.07999999999993</v>
      </c>
      <c r="J37" s="139">
        <v>35.219999999999914</v>
      </c>
      <c r="K37" s="139">
        <v>97514.41</v>
      </c>
      <c r="L37" s="139">
        <v>-96052.800000000003</v>
      </c>
      <c r="M37" s="139">
        <v>837.44</v>
      </c>
      <c r="N37" s="139">
        <v>1120</v>
      </c>
      <c r="O37" s="139">
        <v>-349.83999999999992</v>
      </c>
      <c r="P37" s="139">
        <v>2758.41</v>
      </c>
      <c r="Q37" s="140">
        <v>23622.400000000001</v>
      </c>
      <c r="R37" s="152">
        <v>23622.400000000001</v>
      </c>
      <c r="S37" s="186">
        <v>1</v>
      </c>
      <c r="T37" s="152">
        <f t="shared" si="1"/>
        <v>23622.400000000001</v>
      </c>
    </row>
    <row r="38" spans="1:20" x14ac:dyDescent="0.2">
      <c r="A38" s="4"/>
      <c r="B38" s="4"/>
      <c r="C38" s="4"/>
      <c r="D38" s="4"/>
      <c r="E38" s="35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9"/>
      <c r="R38" s="29"/>
      <c r="S38" s="91"/>
      <c r="T38" s="29"/>
    </row>
    <row r="39" spans="1:20" x14ac:dyDescent="0.2">
      <c r="A39" s="17" t="s">
        <v>45</v>
      </c>
      <c r="B39" s="19" t="s">
        <v>208</v>
      </c>
      <c r="C39" s="2" t="s">
        <v>49</v>
      </c>
      <c r="D39" s="4" t="s">
        <v>50</v>
      </c>
      <c r="E39" s="35"/>
      <c r="F39" s="36"/>
      <c r="G39" s="36"/>
      <c r="H39" s="36"/>
      <c r="I39" s="36"/>
      <c r="J39" s="36"/>
      <c r="K39" s="36"/>
      <c r="L39" s="36"/>
      <c r="M39" s="36"/>
      <c r="N39" s="36">
        <v>42276</v>
      </c>
      <c r="O39" s="36"/>
      <c r="P39" s="36"/>
      <c r="Q39" s="9">
        <v>42276</v>
      </c>
      <c r="R39" s="29">
        <v>42276</v>
      </c>
      <c r="S39" s="91">
        <v>1</v>
      </c>
      <c r="T39" s="29">
        <f t="shared" ref="T39:T58" si="2">S39*Q39</f>
        <v>42276</v>
      </c>
    </row>
    <row r="40" spans="1:20" x14ac:dyDescent="0.2">
      <c r="A40" s="18"/>
      <c r="B40" s="20"/>
      <c r="C40" s="7" t="s">
        <v>159</v>
      </c>
      <c r="D40" s="8"/>
      <c r="E40" s="37"/>
      <c r="F40" s="38"/>
      <c r="G40" s="38"/>
      <c r="H40" s="38"/>
      <c r="I40" s="38"/>
      <c r="J40" s="38"/>
      <c r="K40" s="38"/>
      <c r="L40" s="38"/>
      <c r="M40" s="38"/>
      <c r="N40" s="38">
        <v>42276</v>
      </c>
      <c r="O40" s="38"/>
      <c r="P40" s="38"/>
      <c r="Q40" s="10">
        <v>42276</v>
      </c>
      <c r="R40" s="30">
        <v>42276</v>
      </c>
      <c r="S40" s="92">
        <v>1</v>
      </c>
      <c r="T40" s="30">
        <f t="shared" si="2"/>
        <v>42276</v>
      </c>
    </row>
    <row r="41" spans="1:20" x14ac:dyDescent="0.2">
      <c r="A41" s="18"/>
      <c r="B41" s="22" t="s">
        <v>211</v>
      </c>
      <c r="C41" s="23"/>
      <c r="D41" s="23"/>
      <c r="E41" s="39"/>
      <c r="F41" s="40"/>
      <c r="G41" s="40"/>
      <c r="H41" s="40"/>
      <c r="I41" s="40"/>
      <c r="J41" s="40"/>
      <c r="K41" s="40"/>
      <c r="L41" s="40"/>
      <c r="M41" s="40"/>
      <c r="N41" s="40">
        <v>42276</v>
      </c>
      <c r="O41" s="40"/>
      <c r="P41" s="40"/>
      <c r="Q41" s="24">
        <v>42276</v>
      </c>
      <c r="R41" s="31">
        <v>42276</v>
      </c>
      <c r="S41" s="93">
        <v>1</v>
      </c>
      <c r="T41" s="31">
        <f t="shared" si="2"/>
        <v>42276</v>
      </c>
    </row>
    <row r="42" spans="1:20" x14ac:dyDescent="0.2">
      <c r="A42" s="18"/>
      <c r="B42" s="19" t="s">
        <v>14</v>
      </c>
      <c r="C42" s="2" t="s">
        <v>11</v>
      </c>
      <c r="D42" s="4" t="s">
        <v>12</v>
      </c>
      <c r="E42" s="35">
        <v>298.01</v>
      </c>
      <c r="F42" s="36"/>
      <c r="G42" s="36"/>
      <c r="H42" s="36"/>
      <c r="I42" s="36"/>
      <c r="J42" s="36"/>
      <c r="K42" s="36"/>
      <c r="L42" s="36"/>
      <c r="M42" s="36"/>
      <c r="N42" s="36">
        <v>3431.42</v>
      </c>
      <c r="O42" s="36"/>
      <c r="P42" s="36"/>
      <c r="Q42" s="9">
        <v>3729.4300000000003</v>
      </c>
      <c r="R42" s="29">
        <v>3729.4300000000003</v>
      </c>
      <c r="S42" s="91">
        <v>1</v>
      </c>
      <c r="T42" s="29">
        <f t="shared" si="2"/>
        <v>3729.4300000000003</v>
      </c>
    </row>
    <row r="43" spans="1:20" x14ac:dyDescent="0.2">
      <c r="A43" s="18"/>
      <c r="B43" s="20"/>
      <c r="C43" s="3"/>
      <c r="D43" s="6" t="s">
        <v>46</v>
      </c>
      <c r="E43" s="52"/>
      <c r="F43" s="53"/>
      <c r="G43" s="53"/>
      <c r="H43" s="53"/>
      <c r="I43" s="53">
        <v>23372.080000000002</v>
      </c>
      <c r="J43" s="53"/>
      <c r="K43" s="53"/>
      <c r="L43" s="53"/>
      <c r="M43" s="53"/>
      <c r="N43" s="53"/>
      <c r="O43" s="53"/>
      <c r="P43" s="53"/>
      <c r="Q43" s="11">
        <v>23372.080000000002</v>
      </c>
      <c r="R43" s="51">
        <v>23372.080000000002</v>
      </c>
      <c r="S43" s="95">
        <v>1</v>
      </c>
      <c r="T43" s="51">
        <f t="shared" si="2"/>
        <v>23372.080000000002</v>
      </c>
    </row>
    <row r="44" spans="1:20" x14ac:dyDescent="0.2">
      <c r="A44" s="18"/>
      <c r="B44" s="20"/>
      <c r="C44" s="7" t="s">
        <v>18</v>
      </c>
      <c r="D44" s="8"/>
      <c r="E44" s="37">
        <v>298.01</v>
      </c>
      <c r="F44" s="38"/>
      <c r="G44" s="38"/>
      <c r="H44" s="38"/>
      <c r="I44" s="38">
        <v>23372.080000000002</v>
      </c>
      <c r="J44" s="38"/>
      <c r="K44" s="38"/>
      <c r="L44" s="38"/>
      <c r="M44" s="38"/>
      <c r="N44" s="38">
        <v>3431.42</v>
      </c>
      <c r="O44" s="38"/>
      <c r="P44" s="38"/>
      <c r="Q44" s="10">
        <v>27101.510000000002</v>
      </c>
      <c r="R44" s="30">
        <v>27101.510000000002</v>
      </c>
      <c r="S44" s="92">
        <v>1</v>
      </c>
      <c r="T44" s="30">
        <f t="shared" si="2"/>
        <v>27101.510000000002</v>
      </c>
    </row>
    <row r="45" spans="1:20" x14ac:dyDescent="0.2">
      <c r="A45" s="18"/>
      <c r="B45" s="22" t="s">
        <v>20</v>
      </c>
      <c r="C45" s="23"/>
      <c r="D45" s="23"/>
      <c r="E45" s="39">
        <v>298.01</v>
      </c>
      <c r="F45" s="40"/>
      <c r="G45" s="40"/>
      <c r="H45" s="40"/>
      <c r="I45" s="40">
        <v>23372.080000000002</v>
      </c>
      <c r="J45" s="40"/>
      <c r="K45" s="40"/>
      <c r="L45" s="40"/>
      <c r="M45" s="40"/>
      <c r="N45" s="40">
        <v>3431.42</v>
      </c>
      <c r="O45" s="40"/>
      <c r="P45" s="40"/>
      <c r="Q45" s="24">
        <v>27101.510000000002</v>
      </c>
      <c r="R45" s="31">
        <v>27101.510000000002</v>
      </c>
      <c r="S45" s="93">
        <v>1</v>
      </c>
      <c r="T45" s="31">
        <f t="shared" si="2"/>
        <v>27101.510000000002</v>
      </c>
    </row>
    <row r="46" spans="1:20" x14ac:dyDescent="0.2">
      <c r="A46" s="18"/>
      <c r="B46" s="19" t="s">
        <v>81</v>
      </c>
      <c r="C46" s="2" t="s">
        <v>49</v>
      </c>
      <c r="D46" s="4" t="s">
        <v>82</v>
      </c>
      <c r="E46" s="35"/>
      <c r="F46" s="36"/>
      <c r="G46" s="36"/>
      <c r="H46" s="36"/>
      <c r="I46" s="36">
        <v>237323</v>
      </c>
      <c r="J46" s="36"/>
      <c r="K46" s="36"/>
      <c r="L46" s="36"/>
      <c r="M46" s="36"/>
      <c r="N46" s="36"/>
      <c r="O46" s="36"/>
      <c r="P46" s="36"/>
      <c r="Q46" s="9">
        <v>237323</v>
      </c>
      <c r="R46" s="29">
        <v>237323</v>
      </c>
      <c r="S46" s="91">
        <v>1</v>
      </c>
      <c r="T46" s="29">
        <f t="shared" si="2"/>
        <v>237323</v>
      </c>
    </row>
    <row r="47" spans="1:20" x14ac:dyDescent="0.2">
      <c r="A47" s="18"/>
      <c r="B47" s="20"/>
      <c r="C47" s="7" t="s">
        <v>159</v>
      </c>
      <c r="D47" s="8"/>
      <c r="E47" s="37"/>
      <c r="F47" s="38"/>
      <c r="G47" s="38"/>
      <c r="H47" s="38"/>
      <c r="I47" s="38">
        <v>237323</v>
      </c>
      <c r="J47" s="38"/>
      <c r="K47" s="38"/>
      <c r="L47" s="38"/>
      <c r="M47" s="38"/>
      <c r="N47" s="38"/>
      <c r="O47" s="38"/>
      <c r="P47" s="38"/>
      <c r="Q47" s="10">
        <v>237323</v>
      </c>
      <c r="R47" s="30">
        <v>237323</v>
      </c>
      <c r="S47" s="92">
        <v>1</v>
      </c>
      <c r="T47" s="30">
        <f t="shared" si="2"/>
        <v>237323</v>
      </c>
    </row>
    <row r="48" spans="1:20" x14ac:dyDescent="0.2">
      <c r="A48" s="18"/>
      <c r="B48" s="22" t="s">
        <v>165</v>
      </c>
      <c r="C48" s="23"/>
      <c r="D48" s="23"/>
      <c r="E48" s="39"/>
      <c r="F48" s="40"/>
      <c r="G48" s="40"/>
      <c r="H48" s="40"/>
      <c r="I48" s="40">
        <v>237323</v>
      </c>
      <c r="J48" s="40"/>
      <c r="K48" s="40"/>
      <c r="L48" s="40"/>
      <c r="M48" s="40"/>
      <c r="N48" s="40"/>
      <c r="O48" s="40"/>
      <c r="P48" s="40"/>
      <c r="Q48" s="24">
        <v>237323</v>
      </c>
      <c r="R48" s="31">
        <v>237323</v>
      </c>
      <c r="S48" s="93">
        <v>1</v>
      </c>
      <c r="T48" s="31">
        <f t="shared" si="2"/>
        <v>237323</v>
      </c>
    </row>
    <row r="49" spans="1:20" x14ac:dyDescent="0.2">
      <c r="A49" s="18"/>
      <c r="B49" s="19" t="s">
        <v>35</v>
      </c>
      <c r="C49" s="2" t="s">
        <v>47</v>
      </c>
      <c r="D49" s="4" t="s">
        <v>35</v>
      </c>
      <c r="E49" s="35">
        <v>486.72999999999996</v>
      </c>
      <c r="F49" s="36"/>
      <c r="G49" s="36"/>
      <c r="H49" s="36"/>
      <c r="I49" s="36">
        <v>23861.460000000003</v>
      </c>
      <c r="J49" s="36"/>
      <c r="K49" s="36"/>
      <c r="L49" s="36"/>
      <c r="M49" s="36">
        <v>-0.71</v>
      </c>
      <c r="N49" s="36">
        <v>4342.17</v>
      </c>
      <c r="O49" s="36"/>
      <c r="P49" s="36"/>
      <c r="Q49" s="9">
        <v>28689.65</v>
      </c>
      <c r="R49" s="29">
        <v>28689.65</v>
      </c>
      <c r="S49" s="91">
        <v>1</v>
      </c>
      <c r="T49" s="29">
        <f t="shared" si="2"/>
        <v>28689.65</v>
      </c>
    </row>
    <row r="50" spans="1:20" x14ac:dyDescent="0.2">
      <c r="A50" s="18"/>
      <c r="B50" s="20"/>
      <c r="C50" s="7" t="s">
        <v>166</v>
      </c>
      <c r="D50" s="8"/>
      <c r="E50" s="37">
        <v>486.72999999999996</v>
      </c>
      <c r="F50" s="38"/>
      <c r="G50" s="38"/>
      <c r="H50" s="38"/>
      <c r="I50" s="38">
        <v>23861.460000000003</v>
      </c>
      <c r="J50" s="38"/>
      <c r="K50" s="38"/>
      <c r="L50" s="38"/>
      <c r="M50" s="38">
        <v>-0.71</v>
      </c>
      <c r="N50" s="38">
        <v>4342.17</v>
      </c>
      <c r="O50" s="38"/>
      <c r="P50" s="38"/>
      <c r="Q50" s="10">
        <v>28689.65</v>
      </c>
      <c r="R50" s="30">
        <v>28689.65</v>
      </c>
      <c r="S50" s="92">
        <v>1</v>
      </c>
      <c r="T50" s="30">
        <f t="shared" si="2"/>
        <v>28689.65</v>
      </c>
    </row>
    <row r="51" spans="1:20" x14ac:dyDescent="0.2">
      <c r="A51" s="18"/>
      <c r="B51" s="22" t="s">
        <v>145</v>
      </c>
      <c r="C51" s="23"/>
      <c r="D51" s="23"/>
      <c r="E51" s="39">
        <v>486.72999999999996</v>
      </c>
      <c r="F51" s="40"/>
      <c r="G51" s="40"/>
      <c r="H51" s="40"/>
      <c r="I51" s="40">
        <v>23861.460000000003</v>
      </c>
      <c r="J51" s="40"/>
      <c r="K51" s="40"/>
      <c r="L51" s="40"/>
      <c r="M51" s="40">
        <v>-0.71</v>
      </c>
      <c r="N51" s="40">
        <v>4342.17</v>
      </c>
      <c r="O51" s="40"/>
      <c r="P51" s="40"/>
      <c r="Q51" s="24">
        <v>28689.65</v>
      </c>
      <c r="R51" s="31">
        <v>28689.65</v>
      </c>
      <c r="S51" s="93">
        <v>1</v>
      </c>
      <c r="T51" s="31">
        <f t="shared" si="2"/>
        <v>28689.65</v>
      </c>
    </row>
    <row r="52" spans="1:20" x14ac:dyDescent="0.2">
      <c r="A52" s="18"/>
      <c r="B52" s="19" t="s">
        <v>139</v>
      </c>
      <c r="C52" s="2" t="s">
        <v>49</v>
      </c>
      <c r="D52" s="4" t="s">
        <v>53</v>
      </c>
      <c r="E52" s="35">
        <v>4939.2</v>
      </c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9">
        <v>4939.2</v>
      </c>
      <c r="R52" s="29">
        <v>4939.2</v>
      </c>
      <c r="S52" s="91">
        <v>1</v>
      </c>
      <c r="T52" s="29">
        <f t="shared" si="2"/>
        <v>4939.2</v>
      </c>
    </row>
    <row r="53" spans="1:20" x14ac:dyDescent="0.2">
      <c r="A53" s="18"/>
      <c r="B53" s="20"/>
      <c r="C53" s="7" t="s">
        <v>159</v>
      </c>
      <c r="D53" s="8"/>
      <c r="E53" s="37">
        <v>4939.2</v>
      </c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10">
        <v>4939.2</v>
      </c>
      <c r="R53" s="30">
        <v>4939.2</v>
      </c>
      <c r="S53" s="92">
        <v>1</v>
      </c>
      <c r="T53" s="30">
        <f t="shared" si="2"/>
        <v>4939.2</v>
      </c>
    </row>
    <row r="54" spans="1:20" x14ac:dyDescent="0.2">
      <c r="A54" s="18"/>
      <c r="B54" s="22" t="s">
        <v>175</v>
      </c>
      <c r="C54" s="23"/>
      <c r="D54" s="23"/>
      <c r="E54" s="39">
        <v>4939.2</v>
      </c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24">
        <v>4939.2</v>
      </c>
      <c r="R54" s="31">
        <v>4939.2</v>
      </c>
      <c r="S54" s="93">
        <v>1</v>
      </c>
      <c r="T54" s="31">
        <f t="shared" si="2"/>
        <v>4939.2</v>
      </c>
    </row>
    <row r="55" spans="1:20" x14ac:dyDescent="0.2">
      <c r="A55" s="18"/>
      <c r="B55" s="19" t="s">
        <v>52</v>
      </c>
      <c r="C55" s="2" t="s">
        <v>49</v>
      </c>
      <c r="D55" s="4" t="s">
        <v>53</v>
      </c>
      <c r="E55" s="35"/>
      <c r="F55" s="36"/>
      <c r="G55" s="36"/>
      <c r="H55" s="36"/>
      <c r="I55" s="36">
        <v>2635</v>
      </c>
      <c r="J55" s="36"/>
      <c r="K55" s="36"/>
      <c r="L55" s="36"/>
      <c r="M55" s="36"/>
      <c r="N55" s="36"/>
      <c r="O55" s="36"/>
      <c r="P55" s="36"/>
      <c r="Q55" s="9">
        <v>2635</v>
      </c>
      <c r="R55" s="29">
        <v>2635</v>
      </c>
      <c r="S55" s="91">
        <v>1</v>
      </c>
      <c r="T55" s="29">
        <f t="shared" si="2"/>
        <v>2635</v>
      </c>
    </row>
    <row r="56" spans="1:20" x14ac:dyDescent="0.2">
      <c r="A56" s="18"/>
      <c r="B56" s="20"/>
      <c r="C56" s="7" t="s">
        <v>159</v>
      </c>
      <c r="D56" s="8"/>
      <c r="E56" s="37"/>
      <c r="F56" s="38"/>
      <c r="G56" s="38"/>
      <c r="H56" s="38"/>
      <c r="I56" s="38">
        <v>2635</v>
      </c>
      <c r="J56" s="38"/>
      <c r="K56" s="38"/>
      <c r="L56" s="38"/>
      <c r="M56" s="38"/>
      <c r="N56" s="38"/>
      <c r="O56" s="38"/>
      <c r="P56" s="38"/>
      <c r="Q56" s="10">
        <v>2635</v>
      </c>
      <c r="R56" s="30">
        <v>2635</v>
      </c>
      <c r="S56" s="92">
        <v>1</v>
      </c>
      <c r="T56" s="30">
        <f t="shared" si="2"/>
        <v>2635</v>
      </c>
    </row>
    <row r="57" spans="1:20" x14ac:dyDescent="0.2">
      <c r="A57" s="18"/>
      <c r="B57" s="22" t="s">
        <v>178</v>
      </c>
      <c r="C57" s="23"/>
      <c r="D57" s="23"/>
      <c r="E57" s="39"/>
      <c r="F57" s="40"/>
      <c r="G57" s="40"/>
      <c r="H57" s="40"/>
      <c r="I57" s="40">
        <v>2635</v>
      </c>
      <c r="J57" s="40"/>
      <c r="K57" s="40"/>
      <c r="L57" s="40"/>
      <c r="M57" s="40"/>
      <c r="N57" s="40"/>
      <c r="O57" s="40"/>
      <c r="P57" s="40"/>
      <c r="Q57" s="24">
        <v>2635</v>
      </c>
      <c r="R57" s="31">
        <v>2635</v>
      </c>
      <c r="S57" s="93">
        <v>1</v>
      </c>
      <c r="T57" s="31">
        <f t="shared" si="2"/>
        <v>2635</v>
      </c>
    </row>
    <row r="58" spans="1:20" x14ac:dyDescent="0.2">
      <c r="A58" s="135" t="s">
        <v>180</v>
      </c>
      <c r="B58" s="136"/>
      <c r="C58" s="136"/>
      <c r="D58" s="136"/>
      <c r="E58" s="138">
        <v>5723.94</v>
      </c>
      <c r="F58" s="139"/>
      <c r="G58" s="139"/>
      <c r="H58" s="139"/>
      <c r="I58" s="139">
        <v>287191.54000000004</v>
      </c>
      <c r="J58" s="139"/>
      <c r="K58" s="139"/>
      <c r="L58" s="139"/>
      <c r="M58" s="139">
        <v>-0.71</v>
      </c>
      <c r="N58" s="139">
        <v>50049.59</v>
      </c>
      <c r="O58" s="139"/>
      <c r="P58" s="139"/>
      <c r="Q58" s="140">
        <v>342964.36000000004</v>
      </c>
      <c r="R58" s="152">
        <v>342964.36000000004</v>
      </c>
      <c r="S58" s="186">
        <v>1</v>
      </c>
      <c r="T58" s="152">
        <f t="shared" si="2"/>
        <v>342964.36000000004</v>
      </c>
    </row>
    <row r="59" spans="1:20" x14ac:dyDescent="0.2">
      <c r="A59" s="4"/>
      <c r="B59" s="4"/>
      <c r="C59" s="4"/>
      <c r="D59" s="4"/>
      <c r="E59" s="35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9"/>
      <c r="R59" s="29"/>
      <c r="S59" s="91"/>
      <c r="T59" s="29"/>
    </row>
    <row r="60" spans="1:20" x14ac:dyDescent="0.2">
      <c r="A60" s="17" t="s">
        <v>54</v>
      </c>
      <c r="B60" s="19" t="s">
        <v>78</v>
      </c>
      <c r="C60" s="2" t="s">
        <v>37</v>
      </c>
      <c r="D60" s="4" t="s">
        <v>38</v>
      </c>
      <c r="E60" s="35"/>
      <c r="F60" s="36"/>
      <c r="G60" s="36"/>
      <c r="H60" s="36"/>
      <c r="I60" s="36"/>
      <c r="J60" s="36"/>
      <c r="K60" s="36"/>
      <c r="L60" s="36"/>
      <c r="M60" s="36"/>
      <c r="N60" s="36"/>
      <c r="O60" s="36">
        <v>1120</v>
      </c>
      <c r="P60" s="36"/>
      <c r="Q60" s="9">
        <v>1120</v>
      </c>
      <c r="R60" s="29">
        <v>1120</v>
      </c>
      <c r="S60" s="91">
        <v>1</v>
      </c>
      <c r="T60" s="29">
        <f t="shared" ref="T60:T69" si="3">S60*Q60</f>
        <v>1120</v>
      </c>
    </row>
    <row r="61" spans="1:20" x14ac:dyDescent="0.2">
      <c r="A61" s="18"/>
      <c r="B61" s="20"/>
      <c r="C61" s="7" t="s">
        <v>147</v>
      </c>
      <c r="D61" s="8"/>
      <c r="E61" s="37"/>
      <c r="F61" s="38"/>
      <c r="G61" s="38"/>
      <c r="H61" s="38"/>
      <c r="I61" s="38"/>
      <c r="J61" s="38"/>
      <c r="K61" s="38"/>
      <c r="L61" s="38"/>
      <c r="M61" s="38"/>
      <c r="N61" s="38"/>
      <c r="O61" s="38">
        <v>1120</v>
      </c>
      <c r="P61" s="38"/>
      <c r="Q61" s="10">
        <v>1120</v>
      </c>
      <c r="R61" s="30">
        <v>1120</v>
      </c>
      <c r="S61" s="92">
        <v>1</v>
      </c>
      <c r="T61" s="30">
        <f t="shared" si="3"/>
        <v>1120</v>
      </c>
    </row>
    <row r="62" spans="1:20" x14ac:dyDescent="0.2">
      <c r="A62" s="18"/>
      <c r="B62" s="22" t="s">
        <v>181</v>
      </c>
      <c r="C62" s="23"/>
      <c r="D62" s="23"/>
      <c r="E62" s="39"/>
      <c r="F62" s="40"/>
      <c r="G62" s="40"/>
      <c r="H62" s="40"/>
      <c r="I62" s="40"/>
      <c r="J62" s="40"/>
      <c r="K62" s="40"/>
      <c r="L62" s="40"/>
      <c r="M62" s="40"/>
      <c r="N62" s="40"/>
      <c r="O62" s="40">
        <v>1120</v>
      </c>
      <c r="P62" s="40"/>
      <c r="Q62" s="24">
        <v>1120</v>
      </c>
      <c r="R62" s="31">
        <v>1120</v>
      </c>
      <c r="S62" s="93">
        <v>1</v>
      </c>
      <c r="T62" s="31">
        <f t="shared" si="3"/>
        <v>1120</v>
      </c>
    </row>
    <row r="63" spans="1:20" x14ac:dyDescent="0.2">
      <c r="A63" s="18"/>
      <c r="B63" s="19" t="s">
        <v>39</v>
      </c>
      <c r="C63" s="2" t="s">
        <v>11</v>
      </c>
      <c r="D63" s="4" t="s">
        <v>12</v>
      </c>
      <c r="E63" s="35"/>
      <c r="F63" s="36"/>
      <c r="G63" s="36"/>
      <c r="H63" s="36"/>
      <c r="I63" s="36">
        <v>360.77</v>
      </c>
      <c r="J63" s="36">
        <v>611.17000000000007</v>
      </c>
      <c r="K63" s="36"/>
      <c r="L63" s="36"/>
      <c r="M63" s="36"/>
      <c r="N63" s="36">
        <v>114.36000000000001</v>
      </c>
      <c r="O63" s="36"/>
      <c r="P63" s="36"/>
      <c r="Q63" s="9">
        <v>1086.3000000000002</v>
      </c>
      <c r="R63" s="29">
        <v>1086.3000000000002</v>
      </c>
      <c r="S63" s="91">
        <v>1</v>
      </c>
      <c r="T63" s="29">
        <f t="shared" si="3"/>
        <v>1086.3000000000002</v>
      </c>
    </row>
    <row r="64" spans="1:20" x14ac:dyDescent="0.2">
      <c r="A64" s="18"/>
      <c r="B64" s="20"/>
      <c r="C64" s="7" t="s">
        <v>18</v>
      </c>
      <c r="D64" s="8"/>
      <c r="E64" s="37"/>
      <c r="F64" s="38"/>
      <c r="G64" s="38"/>
      <c r="H64" s="38"/>
      <c r="I64" s="38">
        <v>360.77</v>
      </c>
      <c r="J64" s="38">
        <v>611.17000000000007</v>
      </c>
      <c r="K64" s="38"/>
      <c r="L64" s="38"/>
      <c r="M64" s="38"/>
      <c r="N64" s="38">
        <v>114.36000000000001</v>
      </c>
      <c r="O64" s="38"/>
      <c r="P64" s="38"/>
      <c r="Q64" s="10">
        <v>1086.3000000000002</v>
      </c>
      <c r="R64" s="30">
        <v>1086.3000000000002</v>
      </c>
      <c r="S64" s="92">
        <v>1</v>
      </c>
      <c r="T64" s="30">
        <f t="shared" si="3"/>
        <v>1086.3000000000002</v>
      </c>
    </row>
    <row r="65" spans="1:20" x14ac:dyDescent="0.2">
      <c r="A65" s="18"/>
      <c r="B65" s="22" t="s">
        <v>150</v>
      </c>
      <c r="C65" s="23"/>
      <c r="D65" s="23"/>
      <c r="E65" s="39"/>
      <c r="F65" s="40"/>
      <c r="G65" s="40"/>
      <c r="H65" s="40"/>
      <c r="I65" s="40">
        <v>360.77</v>
      </c>
      <c r="J65" s="40">
        <v>611.17000000000007</v>
      </c>
      <c r="K65" s="40"/>
      <c r="L65" s="40"/>
      <c r="M65" s="40"/>
      <c r="N65" s="40">
        <v>114.36000000000001</v>
      </c>
      <c r="O65" s="40"/>
      <c r="P65" s="40"/>
      <c r="Q65" s="24">
        <v>1086.3000000000002</v>
      </c>
      <c r="R65" s="31">
        <v>1086.3000000000002</v>
      </c>
      <c r="S65" s="93">
        <v>1</v>
      </c>
      <c r="T65" s="31">
        <f t="shared" si="3"/>
        <v>1086.3000000000002</v>
      </c>
    </row>
    <row r="66" spans="1:20" x14ac:dyDescent="0.2">
      <c r="A66" s="18"/>
      <c r="B66" s="19" t="s">
        <v>43</v>
      </c>
      <c r="C66" s="2" t="s">
        <v>11</v>
      </c>
      <c r="D66" s="4" t="s">
        <v>12</v>
      </c>
      <c r="E66" s="35"/>
      <c r="F66" s="36"/>
      <c r="G66" s="36">
        <v>293.56</v>
      </c>
      <c r="H66" s="36"/>
      <c r="I66" s="36">
        <v>309.5</v>
      </c>
      <c r="J66" s="36">
        <v>61.370000000000005</v>
      </c>
      <c r="K66" s="36"/>
      <c r="L66" s="36"/>
      <c r="M66" s="36"/>
      <c r="N66" s="36"/>
      <c r="O66" s="36"/>
      <c r="P66" s="36"/>
      <c r="Q66" s="9">
        <v>664.43</v>
      </c>
      <c r="R66" s="29">
        <v>664.43</v>
      </c>
      <c r="S66" s="91">
        <v>1</v>
      </c>
      <c r="T66" s="29">
        <f t="shared" si="3"/>
        <v>664.43</v>
      </c>
    </row>
    <row r="67" spans="1:20" x14ac:dyDescent="0.2">
      <c r="A67" s="18"/>
      <c r="B67" s="20"/>
      <c r="C67" s="7" t="s">
        <v>18</v>
      </c>
      <c r="D67" s="8"/>
      <c r="E67" s="37"/>
      <c r="F67" s="38"/>
      <c r="G67" s="38">
        <v>293.56</v>
      </c>
      <c r="H67" s="38"/>
      <c r="I67" s="38">
        <v>309.5</v>
      </c>
      <c r="J67" s="38">
        <v>61.370000000000005</v>
      </c>
      <c r="K67" s="38"/>
      <c r="L67" s="38"/>
      <c r="M67" s="38"/>
      <c r="N67" s="38"/>
      <c r="O67" s="38"/>
      <c r="P67" s="38"/>
      <c r="Q67" s="10">
        <v>664.43</v>
      </c>
      <c r="R67" s="30">
        <v>664.43</v>
      </c>
      <c r="S67" s="92">
        <v>1</v>
      </c>
      <c r="T67" s="30">
        <f t="shared" si="3"/>
        <v>664.43</v>
      </c>
    </row>
    <row r="68" spans="1:20" x14ac:dyDescent="0.2">
      <c r="A68" s="18"/>
      <c r="B68" s="22" t="s">
        <v>156</v>
      </c>
      <c r="C68" s="23"/>
      <c r="D68" s="23"/>
      <c r="E68" s="39"/>
      <c r="F68" s="40"/>
      <c r="G68" s="40">
        <v>293.56</v>
      </c>
      <c r="H68" s="40"/>
      <c r="I68" s="40">
        <v>309.5</v>
      </c>
      <c r="J68" s="40">
        <v>61.370000000000005</v>
      </c>
      <c r="K68" s="40"/>
      <c r="L68" s="40"/>
      <c r="M68" s="40"/>
      <c r="N68" s="40"/>
      <c r="O68" s="40"/>
      <c r="P68" s="40"/>
      <c r="Q68" s="24">
        <v>664.43</v>
      </c>
      <c r="R68" s="31">
        <v>664.43</v>
      </c>
      <c r="S68" s="93">
        <v>1</v>
      </c>
      <c r="T68" s="31">
        <f t="shared" si="3"/>
        <v>664.43</v>
      </c>
    </row>
    <row r="69" spans="1:20" x14ac:dyDescent="0.2">
      <c r="A69" s="135" t="s">
        <v>191</v>
      </c>
      <c r="B69" s="136"/>
      <c r="C69" s="136"/>
      <c r="D69" s="136"/>
      <c r="E69" s="138"/>
      <c r="F69" s="139"/>
      <c r="G69" s="139">
        <v>293.56</v>
      </c>
      <c r="H69" s="139"/>
      <c r="I69" s="139">
        <v>670.27</v>
      </c>
      <c r="J69" s="139">
        <v>672.54000000000008</v>
      </c>
      <c r="K69" s="139"/>
      <c r="L69" s="139"/>
      <c r="M69" s="139"/>
      <c r="N69" s="139">
        <v>114.36000000000001</v>
      </c>
      <c r="O69" s="139">
        <v>1120</v>
      </c>
      <c r="P69" s="139"/>
      <c r="Q69" s="140">
        <v>2870.73</v>
      </c>
      <c r="R69" s="152">
        <v>2870.73</v>
      </c>
      <c r="S69" s="186">
        <v>1</v>
      </c>
      <c r="T69" s="152">
        <f t="shared" si="3"/>
        <v>2870.73</v>
      </c>
    </row>
    <row r="70" spans="1:20" x14ac:dyDescent="0.2">
      <c r="A70" s="4"/>
      <c r="B70" s="4"/>
      <c r="C70" s="4"/>
      <c r="D70" s="4"/>
      <c r="E70" s="35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9"/>
      <c r="R70" s="29"/>
      <c r="S70" s="91"/>
      <c r="T70" s="29"/>
    </row>
    <row r="71" spans="1:20" x14ac:dyDescent="0.2">
      <c r="A71" s="17" t="s">
        <v>15</v>
      </c>
      <c r="B71" s="19" t="s">
        <v>56</v>
      </c>
      <c r="C71" s="2" t="s">
        <v>57</v>
      </c>
      <c r="D71" s="4" t="s">
        <v>58</v>
      </c>
      <c r="E71" s="35">
        <v>32.6</v>
      </c>
      <c r="F71" s="36">
        <v>94.26</v>
      </c>
      <c r="G71" s="36">
        <v>2.5099999999999998</v>
      </c>
      <c r="H71" s="36"/>
      <c r="I71" s="36">
        <v>1583.72</v>
      </c>
      <c r="J71" s="36"/>
      <c r="K71" s="36"/>
      <c r="L71" s="36">
        <v>1.25</v>
      </c>
      <c r="M71" s="36"/>
      <c r="N71" s="36">
        <v>279.02</v>
      </c>
      <c r="O71" s="36">
        <v>7.39</v>
      </c>
      <c r="P71" s="36"/>
      <c r="Q71" s="9">
        <v>2000.7500000000002</v>
      </c>
      <c r="R71" s="29">
        <v>2000.7500000000002</v>
      </c>
      <c r="S71" s="91">
        <v>1</v>
      </c>
      <c r="T71" s="29">
        <f t="shared" ref="T71:T81" si="4">S71*Q71</f>
        <v>2000.7500000000002</v>
      </c>
    </row>
    <row r="72" spans="1:20" x14ac:dyDescent="0.2">
      <c r="A72" s="18"/>
      <c r="B72" s="20"/>
      <c r="C72" s="7" t="s">
        <v>192</v>
      </c>
      <c r="D72" s="8"/>
      <c r="E72" s="37">
        <v>32.6</v>
      </c>
      <c r="F72" s="38">
        <v>94.26</v>
      </c>
      <c r="G72" s="38">
        <v>2.5099999999999998</v>
      </c>
      <c r="H72" s="38"/>
      <c r="I72" s="38">
        <v>1583.72</v>
      </c>
      <c r="J72" s="38"/>
      <c r="K72" s="38"/>
      <c r="L72" s="38">
        <v>1.25</v>
      </c>
      <c r="M72" s="38"/>
      <c r="N72" s="38">
        <v>279.02</v>
      </c>
      <c r="O72" s="38">
        <v>7.39</v>
      </c>
      <c r="P72" s="38"/>
      <c r="Q72" s="10">
        <v>2000.7500000000002</v>
      </c>
      <c r="R72" s="30">
        <v>2000.7500000000002</v>
      </c>
      <c r="S72" s="92">
        <v>1</v>
      </c>
      <c r="T72" s="30">
        <f t="shared" si="4"/>
        <v>2000.7500000000002</v>
      </c>
    </row>
    <row r="73" spans="1:20" x14ac:dyDescent="0.2">
      <c r="A73" s="18"/>
      <c r="B73" s="20"/>
      <c r="C73" s="2" t="s">
        <v>11</v>
      </c>
      <c r="D73" s="4" t="s">
        <v>12</v>
      </c>
      <c r="E73" s="35">
        <v>292.57</v>
      </c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9">
        <v>292.57</v>
      </c>
      <c r="R73" s="29">
        <v>292.57</v>
      </c>
      <c r="S73" s="91">
        <v>1</v>
      </c>
      <c r="T73" s="29">
        <f t="shared" si="4"/>
        <v>292.57</v>
      </c>
    </row>
    <row r="74" spans="1:20" x14ac:dyDescent="0.2">
      <c r="A74" s="18"/>
      <c r="B74" s="20"/>
      <c r="C74" s="3"/>
      <c r="D74" s="6" t="s">
        <v>63</v>
      </c>
      <c r="E74" s="52"/>
      <c r="F74" s="53"/>
      <c r="G74" s="53"/>
      <c r="H74" s="53"/>
      <c r="I74" s="53">
        <v>18731.439999999999</v>
      </c>
      <c r="J74" s="53"/>
      <c r="K74" s="53"/>
      <c r="L74" s="53"/>
      <c r="M74" s="53"/>
      <c r="N74" s="53">
        <v>17314.330000000002</v>
      </c>
      <c r="O74" s="53"/>
      <c r="P74" s="53"/>
      <c r="Q74" s="11">
        <v>36045.770000000004</v>
      </c>
      <c r="R74" s="51">
        <v>36045.770000000004</v>
      </c>
      <c r="S74" s="95">
        <v>1</v>
      </c>
      <c r="T74" s="51">
        <f t="shared" si="4"/>
        <v>36045.770000000004</v>
      </c>
    </row>
    <row r="75" spans="1:20" x14ac:dyDescent="0.2">
      <c r="A75" s="18"/>
      <c r="B75" s="20"/>
      <c r="C75" s="7" t="s">
        <v>18</v>
      </c>
      <c r="D75" s="8"/>
      <c r="E75" s="37">
        <v>292.57</v>
      </c>
      <c r="F75" s="38"/>
      <c r="G75" s="38"/>
      <c r="H75" s="38"/>
      <c r="I75" s="38">
        <v>18731.439999999999</v>
      </c>
      <c r="J75" s="38"/>
      <c r="K75" s="38"/>
      <c r="L75" s="38"/>
      <c r="M75" s="38"/>
      <c r="N75" s="38">
        <v>17314.330000000002</v>
      </c>
      <c r="O75" s="38"/>
      <c r="P75" s="38"/>
      <c r="Q75" s="10">
        <v>36338.340000000004</v>
      </c>
      <c r="R75" s="30">
        <v>36338.340000000004</v>
      </c>
      <c r="S75" s="92">
        <v>1</v>
      </c>
      <c r="T75" s="30">
        <f t="shared" si="4"/>
        <v>36338.340000000004</v>
      </c>
    </row>
    <row r="76" spans="1:20" x14ac:dyDescent="0.2">
      <c r="A76" s="18"/>
      <c r="B76" s="22" t="s">
        <v>193</v>
      </c>
      <c r="C76" s="23"/>
      <c r="D76" s="23"/>
      <c r="E76" s="39">
        <v>325.17</v>
      </c>
      <c r="F76" s="40">
        <v>94.26</v>
      </c>
      <c r="G76" s="40">
        <v>2.5099999999999998</v>
      </c>
      <c r="H76" s="40"/>
      <c r="I76" s="40">
        <v>20315.16</v>
      </c>
      <c r="J76" s="40"/>
      <c r="K76" s="40"/>
      <c r="L76" s="40">
        <v>1.25</v>
      </c>
      <c r="M76" s="40"/>
      <c r="N76" s="40">
        <v>17593.350000000002</v>
      </c>
      <c r="O76" s="40">
        <v>7.39</v>
      </c>
      <c r="P76" s="40"/>
      <c r="Q76" s="24">
        <v>38339.090000000004</v>
      </c>
      <c r="R76" s="31">
        <v>38339.090000000004</v>
      </c>
      <c r="S76" s="93">
        <v>1</v>
      </c>
      <c r="T76" s="31">
        <f t="shared" si="4"/>
        <v>38339.090000000004</v>
      </c>
    </row>
    <row r="77" spans="1:20" x14ac:dyDescent="0.2">
      <c r="A77" s="18"/>
      <c r="B77" s="19" t="s">
        <v>14</v>
      </c>
      <c r="C77" s="2" t="s">
        <v>11</v>
      </c>
      <c r="D77" s="4" t="s">
        <v>64</v>
      </c>
      <c r="E77" s="35"/>
      <c r="F77" s="36"/>
      <c r="G77" s="36"/>
      <c r="H77" s="36"/>
      <c r="I77" s="36">
        <v>39061.910000000003</v>
      </c>
      <c r="J77" s="36"/>
      <c r="K77" s="36"/>
      <c r="L77" s="36"/>
      <c r="M77" s="36"/>
      <c r="N77" s="36"/>
      <c r="O77" s="36"/>
      <c r="P77" s="36"/>
      <c r="Q77" s="9">
        <v>39061.910000000003</v>
      </c>
      <c r="R77" s="29">
        <v>39061.910000000003</v>
      </c>
      <c r="S77" s="91">
        <v>1</v>
      </c>
      <c r="T77" s="29">
        <f t="shared" si="4"/>
        <v>39061.910000000003</v>
      </c>
    </row>
    <row r="78" spans="1:20" x14ac:dyDescent="0.2">
      <c r="A78" s="18"/>
      <c r="B78" s="20"/>
      <c r="C78" s="3"/>
      <c r="D78" s="6" t="s">
        <v>12</v>
      </c>
      <c r="E78" s="52">
        <v>1283.94</v>
      </c>
      <c r="F78" s="53">
        <v>3202.3</v>
      </c>
      <c r="G78" s="53">
        <v>500.90999999999997</v>
      </c>
      <c r="H78" s="53">
        <v>377.83</v>
      </c>
      <c r="I78" s="53">
        <v>369.46000000000004</v>
      </c>
      <c r="J78" s="53">
        <v>324.33</v>
      </c>
      <c r="K78" s="53">
        <v>87.89</v>
      </c>
      <c r="L78" s="53">
        <v>583.36999999999989</v>
      </c>
      <c r="M78" s="53">
        <v>334.39</v>
      </c>
      <c r="N78" s="53">
        <v>5310.7</v>
      </c>
      <c r="O78" s="53">
        <v>397.86</v>
      </c>
      <c r="P78" s="53">
        <v>141.68</v>
      </c>
      <c r="Q78" s="11">
        <v>12914.66</v>
      </c>
      <c r="R78" s="51">
        <v>12914.66</v>
      </c>
      <c r="S78" s="95">
        <v>1</v>
      </c>
      <c r="T78" s="51">
        <f t="shared" si="4"/>
        <v>12914.66</v>
      </c>
    </row>
    <row r="79" spans="1:20" x14ac:dyDescent="0.2">
      <c r="A79" s="18"/>
      <c r="B79" s="20"/>
      <c r="C79" s="7" t="s">
        <v>18</v>
      </c>
      <c r="D79" s="8"/>
      <c r="E79" s="37">
        <v>1283.94</v>
      </c>
      <c r="F79" s="38">
        <v>3202.3</v>
      </c>
      <c r="G79" s="38">
        <v>500.90999999999997</v>
      </c>
      <c r="H79" s="38">
        <v>377.83</v>
      </c>
      <c r="I79" s="38">
        <v>39431.370000000003</v>
      </c>
      <c r="J79" s="38">
        <v>324.33</v>
      </c>
      <c r="K79" s="38">
        <v>87.89</v>
      </c>
      <c r="L79" s="38">
        <v>583.36999999999989</v>
      </c>
      <c r="M79" s="38">
        <v>334.39</v>
      </c>
      <c r="N79" s="38">
        <v>5310.7</v>
      </c>
      <c r="O79" s="38">
        <v>397.86</v>
      </c>
      <c r="P79" s="38">
        <v>141.68</v>
      </c>
      <c r="Q79" s="10">
        <v>51976.570000000007</v>
      </c>
      <c r="R79" s="30">
        <v>51976.570000000007</v>
      </c>
      <c r="S79" s="92">
        <v>1</v>
      </c>
      <c r="T79" s="30">
        <f t="shared" si="4"/>
        <v>51976.570000000007</v>
      </c>
    </row>
    <row r="80" spans="1:20" x14ac:dyDescent="0.2">
      <c r="A80" s="18"/>
      <c r="B80" s="22" t="s">
        <v>20</v>
      </c>
      <c r="C80" s="23"/>
      <c r="D80" s="23"/>
      <c r="E80" s="39">
        <v>1283.94</v>
      </c>
      <c r="F80" s="40">
        <v>3202.3</v>
      </c>
      <c r="G80" s="40">
        <v>500.90999999999997</v>
      </c>
      <c r="H80" s="40">
        <v>377.83</v>
      </c>
      <c r="I80" s="40">
        <v>39431.370000000003</v>
      </c>
      <c r="J80" s="40">
        <v>324.33</v>
      </c>
      <c r="K80" s="40">
        <v>87.89</v>
      </c>
      <c r="L80" s="40">
        <v>583.36999999999989</v>
      </c>
      <c r="M80" s="40">
        <v>334.39</v>
      </c>
      <c r="N80" s="40">
        <v>5310.7</v>
      </c>
      <c r="O80" s="40">
        <v>397.86</v>
      </c>
      <c r="P80" s="40">
        <v>141.68</v>
      </c>
      <c r="Q80" s="24">
        <v>51976.570000000007</v>
      </c>
      <c r="R80" s="31">
        <v>51976.570000000007</v>
      </c>
      <c r="S80" s="93">
        <v>1</v>
      </c>
      <c r="T80" s="31">
        <f t="shared" si="4"/>
        <v>51976.570000000007</v>
      </c>
    </row>
    <row r="81" spans="1:21" x14ac:dyDescent="0.2">
      <c r="A81" s="135" t="s">
        <v>22</v>
      </c>
      <c r="B81" s="136"/>
      <c r="C81" s="136"/>
      <c r="D81" s="136"/>
      <c r="E81" s="138">
        <v>1609.1100000000001</v>
      </c>
      <c r="F81" s="139">
        <v>3296.5600000000004</v>
      </c>
      <c r="G81" s="139">
        <v>503.41999999999996</v>
      </c>
      <c r="H81" s="139">
        <v>377.83</v>
      </c>
      <c r="I81" s="139">
        <v>59746.530000000006</v>
      </c>
      <c r="J81" s="139">
        <v>324.33</v>
      </c>
      <c r="K81" s="139">
        <v>87.89</v>
      </c>
      <c r="L81" s="139">
        <v>584.61999999999989</v>
      </c>
      <c r="M81" s="139">
        <v>334.39</v>
      </c>
      <c r="N81" s="139">
        <v>22904.050000000003</v>
      </c>
      <c r="O81" s="139">
        <v>405.25</v>
      </c>
      <c r="P81" s="139">
        <v>141.68</v>
      </c>
      <c r="Q81" s="140">
        <v>90315.66</v>
      </c>
      <c r="R81" s="152">
        <v>90315.66</v>
      </c>
      <c r="S81" s="186">
        <v>1</v>
      </c>
      <c r="T81" s="152">
        <f t="shared" si="4"/>
        <v>90315.66</v>
      </c>
    </row>
    <row r="82" spans="1:21" x14ac:dyDescent="0.2">
      <c r="A82" s="4"/>
      <c r="B82" s="4"/>
      <c r="C82" s="4"/>
      <c r="D82" s="4"/>
      <c r="E82" s="35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9"/>
      <c r="R82" s="29"/>
      <c r="S82" s="91"/>
      <c r="T82" s="29"/>
    </row>
    <row r="83" spans="1:21" ht="25.5" x14ac:dyDescent="0.2">
      <c r="A83" s="158" t="s">
        <v>66</v>
      </c>
      <c r="B83" s="19" t="s">
        <v>67</v>
      </c>
      <c r="C83" s="2" t="s">
        <v>68</v>
      </c>
      <c r="D83" s="4" t="s">
        <v>92</v>
      </c>
      <c r="E83" s="35"/>
      <c r="F83" s="36"/>
      <c r="G83" s="36"/>
      <c r="H83" s="36">
        <v>669.01</v>
      </c>
      <c r="I83" s="36"/>
      <c r="J83" s="36"/>
      <c r="K83" s="36"/>
      <c r="L83" s="36"/>
      <c r="M83" s="36"/>
      <c r="N83" s="36"/>
      <c r="O83" s="36"/>
      <c r="P83" s="36">
        <v>3260.87</v>
      </c>
      <c r="Q83" s="9">
        <v>3929.88</v>
      </c>
      <c r="R83" s="29">
        <v>3929.88</v>
      </c>
      <c r="S83" s="91">
        <v>1</v>
      </c>
      <c r="T83" s="29">
        <f t="shared" ref="T83:T88" si="5">S83*Q83</f>
        <v>3929.88</v>
      </c>
    </row>
    <row r="84" spans="1:21" x14ac:dyDescent="0.2">
      <c r="A84" s="18"/>
      <c r="B84" s="20"/>
      <c r="C84" s="3"/>
      <c r="D84" s="6" t="s">
        <v>69</v>
      </c>
      <c r="E84" s="52">
        <v>945.5</v>
      </c>
      <c r="F84" s="53">
        <v>1061.0899999999999</v>
      </c>
      <c r="G84" s="53">
        <v>1124.3699999999999</v>
      </c>
      <c r="H84" s="53">
        <v>1149.3699999999999</v>
      </c>
      <c r="I84" s="53">
        <v>2284.1999999999998</v>
      </c>
      <c r="J84" s="53">
        <v>3422.86</v>
      </c>
      <c r="K84" s="53">
        <v>3451.61</v>
      </c>
      <c r="L84" s="53">
        <v>3483.57</v>
      </c>
      <c r="M84" s="53">
        <v>3328.55</v>
      </c>
      <c r="N84" s="53">
        <v>3379.46</v>
      </c>
      <c r="O84" s="59">
        <v>3589.12</v>
      </c>
      <c r="P84" s="59">
        <v>-1245.1400000000001</v>
      </c>
      <c r="Q84" s="11">
        <v>25974.559999999998</v>
      </c>
      <c r="R84" s="51">
        <v>25974.559999999998</v>
      </c>
      <c r="S84" s="95">
        <v>0.9097586253626625</v>
      </c>
      <c r="T84" s="104">
        <f t="shared" si="5"/>
        <v>23630.579999999998</v>
      </c>
      <c r="U84" s="109"/>
    </row>
    <row r="85" spans="1:21" x14ac:dyDescent="0.2">
      <c r="A85" s="18"/>
      <c r="B85" s="20"/>
      <c r="C85" s="3"/>
      <c r="D85" s="6" t="s">
        <v>70</v>
      </c>
      <c r="E85" s="52">
        <v>442.91</v>
      </c>
      <c r="F85" s="53">
        <v>467.22</v>
      </c>
      <c r="G85" s="53">
        <v>103.58</v>
      </c>
      <c r="H85" s="53">
        <v>61.51</v>
      </c>
      <c r="I85" s="53">
        <v>10004.73</v>
      </c>
      <c r="J85" s="53">
        <v>44.35</v>
      </c>
      <c r="K85" s="53">
        <v>14.03</v>
      </c>
      <c r="L85" s="53">
        <v>74.09</v>
      </c>
      <c r="M85" s="53">
        <v>-61.25</v>
      </c>
      <c r="N85" s="53">
        <v>2683.88</v>
      </c>
      <c r="O85" s="53">
        <v>-405.33</v>
      </c>
      <c r="P85" s="53">
        <v>8.8000000000000007</v>
      </c>
      <c r="Q85" s="11">
        <v>13438.520000000002</v>
      </c>
      <c r="R85" s="51">
        <v>13438.520000000002</v>
      </c>
      <c r="S85" s="95">
        <v>1</v>
      </c>
      <c r="T85" s="104">
        <f t="shared" si="5"/>
        <v>13438.520000000002</v>
      </c>
    </row>
    <row r="86" spans="1:21" x14ac:dyDescent="0.2">
      <c r="A86" s="18"/>
      <c r="B86" s="20"/>
      <c r="C86" s="3"/>
      <c r="D86" s="6" t="s">
        <v>71</v>
      </c>
      <c r="E86" s="52">
        <v>9.93</v>
      </c>
      <c r="F86" s="53">
        <v>4.18</v>
      </c>
      <c r="G86" s="53">
        <v>2</v>
      </c>
      <c r="H86" s="53">
        <v>1.54</v>
      </c>
      <c r="I86" s="53">
        <v>524.41999999999996</v>
      </c>
      <c r="J86" s="53">
        <v>1.43</v>
      </c>
      <c r="K86" s="53">
        <v>0.16</v>
      </c>
      <c r="L86" s="53">
        <v>8.86</v>
      </c>
      <c r="M86" s="53">
        <v>-13.139999999999986</v>
      </c>
      <c r="N86" s="53">
        <v>87.38</v>
      </c>
      <c r="O86" s="53">
        <v>-8.16</v>
      </c>
      <c r="P86" s="53">
        <v>0.18000000000000002</v>
      </c>
      <c r="Q86" s="11">
        <v>618.77999999999986</v>
      </c>
      <c r="R86" s="51">
        <v>618.77999999999986</v>
      </c>
      <c r="S86" s="95">
        <v>1</v>
      </c>
      <c r="T86" s="51">
        <f t="shared" si="5"/>
        <v>618.77999999999986</v>
      </c>
    </row>
    <row r="87" spans="1:21" x14ac:dyDescent="0.2">
      <c r="A87" s="18"/>
      <c r="B87" s="20"/>
      <c r="C87" s="3"/>
      <c r="D87" s="6" t="s">
        <v>89</v>
      </c>
      <c r="E87" s="52"/>
      <c r="F87" s="53"/>
      <c r="G87" s="53">
        <v>14.34</v>
      </c>
      <c r="H87" s="53">
        <v>2.42</v>
      </c>
      <c r="I87" s="53">
        <v>581.05999999999995</v>
      </c>
      <c r="J87" s="53">
        <v>2.6</v>
      </c>
      <c r="K87" s="53">
        <v>0.52</v>
      </c>
      <c r="L87" s="53">
        <v>4.5599999999999996</v>
      </c>
      <c r="M87" s="53">
        <v>-1.7999999999999972</v>
      </c>
      <c r="N87" s="53">
        <v>149.81</v>
      </c>
      <c r="O87" s="53">
        <v>-9.77</v>
      </c>
      <c r="P87" s="53">
        <v>0.51</v>
      </c>
      <c r="Q87" s="11">
        <v>744.25</v>
      </c>
      <c r="R87" s="51">
        <v>744.25</v>
      </c>
      <c r="S87" s="95">
        <v>1</v>
      </c>
      <c r="T87" s="51">
        <f t="shared" si="5"/>
        <v>744.25</v>
      </c>
    </row>
    <row r="88" spans="1:21" x14ac:dyDescent="0.2">
      <c r="A88" s="18"/>
      <c r="B88" s="20"/>
      <c r="C88" s="3"/>
      <c r="D88" s="6" t="s">
        <v>72</v>
      </c>
      <c r="E88" s="52">
        <v>302.76</v>
      </c>
      <c r="F88" s="53">
        <v>617.86</v>
      </c>
      <c r="G88" s="53">
        <v>855.63</v>
      </c>
      <c r="H88" s="53">
        <v>1018.97</v>
      </c>
      <c r="I88" s="53">
        <v>1079.1099999999999</v>
      </c>
      <c r="J88" s="53">
        <v>818.89</v>
      </c>
      <c r="K88" s="53">
        <v>231.79</v>
      </c>
      <c r="L88" s="53">
        <v>927.87</v>
      </c>
      <c r="M88" s="53">
        <v>676.02000000000044</v>
      </c>
      <c r="N88" s="53">
        <v>92.31</v>
      </c>
      <c r="O88" s="53">
        <v>706.48</v>
      </c>
      <c r="P88" s="53">
        <v>124.11000000000001</v>
      </c>
      <c r="Q88" s="11">
        <v>7451.8</v>
      </c>
      <c r="R88" s="51">
        <v>7451.8</v>
      </c>
      <c r="S88" s="95">
        <v>1</v>
      </c>
      <c r="T88" s="51">
        <f t="shared" si="5"/>
        <v>7451.8</v>
      </c>
    </row>
    <row r="89" spans="1:21" x14ac:dyDescent="0.2">
      <c r="A89" s="18"/>
      <c r="B89" s="20"/>
      <c r="C89" s="7" t="s">
        <v>194</v>
      </c>
      <c r="D89" s="8"/>
      <c r="E89" s="37">
        <v>1701.1000000000001</v>
      </c>
      <c r="F89" s="38">
        <v>2150.35</v>
      </c>
      <c r="G89" s="38">
        <v>2099.9199999999996</v>
      </c>
      <c r="H89" s="38">
        <v>2902.8199999999997</v>
      </c>
      <c r="I89" s="38">
        <v>14473.52</v>
      </c>
      <c r="J89" s="38">
        <v>4290.13</v>
      </c>
      <c r="K89" s="38">
        <v>3698.11</v>
      </c>
      <c r="L89" s="38">
        <v>4498.9500000000007</v>
      </c>
      <c r="M89" s="38">
        <v>3928.3800000000006</v>
      </c>
      <c r="N89" s="38">
        <v>6392.8400000000011</v>
      </c>
      <c r="O89" s="38">
        <v>3872.34</v>
      </c>
      <c r="P89" s="38">
        <v>2149.33</v>
      </c>
      <c r="Q89" s="10">
        <v>52157.79</v>
      </c>
      <c r="R89" s="30">
        <v>52157.79</v>
      </c>
      <c r="S89" s="92">
        <f>+T89/R89</f>
        <v>0.95505982903033282</v>
      </c>
      <c r="T89" s="30">
        <f>SUBTOTAL(9,T83:T88)</f>
        <v>49813.810000000005</v>
      </c>
    </row>
    <row r="90" spans="1:21" x14ac:dyDescent="0.2">
      <c r="A90" s="18"/>
      <c r="B90" s="22" t="s">
        <v>195</v>
      </c>
      <c r="C90" s="23"/>
      <c r="D90" s="23"/>
      <c r="E90" s="39">
        <v>1701.1000000000001</v>
      </c>
      <c r="F90" s="40">
        <v>2150.35</v>
      </c>
      <c r="G90" s="40">
        <v>2099.9199999999996</v>
      </c>
      <c r="H90" s="40">
        <v>2902.8199999999997</v>
      </c>
      <c r="I90" s="40">
        <v>14473.52</v>
      </c>
      <c r="J90" s="40">
        <v>4290.13</v>
      </c>
      <c r="K90" s="40">
        <v>3698.11</v>
      </c>
      <c r="L90" s="40">
        <v>4498.9500000000007</v>
      </c>
      <c r="M90" s="40">
        <v>3928.3800000000006</v>
      </c>
      <c r="N90" s="40">
        <v>6392.8400000000011</v>
      </c>
      <c r="O90" s="40">
        <v>3872.34</v>
      </c>
      <c r="P90" s="40">
        <v>2149.33</v>
      </c>
      <c r="Q90" s="24">
        <v>52157.79</v>
      </c>
      <c r="R90" s="31">
        <v>52157.79</v>
      </c>
      <c r="S90" s="93">
        <f t="shared" ref="S90:S91" si="6">+T90/R90</f>
        <v>0.95505982903033282</v>
      </c>
      <c r="T90" s="31">
        <f>SUBTOTAL(9,T83:T89)</f>
        <v>49813.810000000005</v>
      </c>
    </row>
    <row r="91" spans="1:21" x14ac:dyDescent="0.2">
      <c r="A91" s="135" t="s">
        <v>196</v>
      </c>
      <c r="B91" s="136"/>
      <c r="C91" s="136"/>
      <c r="D91" s="136"/>
      <c r="E91" s="138">
        <v>1701.1000000000001</v>
      </c>
      <c r="F91" s="139">
        <v>2150.35</v>
      </c>
      <c r="G91" s="139">
        <v>2099.9199999999996</v>
      </c>
      <c r="H91" s="139">
        <v>2902.8199999999997</v>
      </c>
      <c r="I91" s="139">
        <v>14473.52</v>
      </c>
      <c r="J91" s="139">
        <v>4290.13</v>
      </c>
      <c r="K91" s="139">
        <v>3698.11</v>
      </c>
      <c r="L91" s="139">
        <v>4498.9500000000007</v>
      </c>
      <c r="M91" s="139">
        <v>3928.3800000000006</v>
      </c>
      <c r="N91" s="139">
        <v>6392.8400000000011</v>
      </c>
      <c r="O91" s="139">
        <v>3872.34</v>
      </c>
      <c r="P91" s="139">
        <v>2149.33</v>
      </c>
      <c r="Q91" s="140">
        <v>52157.79</v>
      </c>
      <c r="R91" s="152">
        <v>52157.79</v>
      </c>
      <c r="S91" s="186">
        <f t="shared" si="6"/>
        <v>0.95505982903033282</v>
      </c>
      <c r="T91" s="152">
        <f>SUBTOTAL(9,T83:T90)</f>
        <v>49813.810000000005</v>
      </c>
    </row>
    <row r="92" spans="1:21" ht="13.5" thickBot="1" x14ac:dyDescent="0.25">
      <c r="A92" s="4"/>
      <c r="B92" s="4"/>
      <c r="C92" s="4"/>
      <c r="D92" s="4"/>
      <c r="E92" s="35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9"/>
      <c r="R92" s="29"/>
      <c r="S92" s="91"/>
      <c r="T92" s="29"/>
    </row>
    <row r="93" spans="1:21" ht="13.5" thickBot="1" x14ac:dyDescent="0.25">
      <c r="A93" s="142" t="s">
        <v>17</v>
      </c>
      <c r="B93" s="143"/>
      <c r="C93" s="143"/>
      <c r="D93" s="143"/>
      <c r="E93" s="144">
        <v>9508.41</v>
      </c>
      <c r="F93" s="145">
        <v>20251.310000000001</v>
      </c>
      <c r="G93" s="145">
        <v>3996.07</v>
      </c>
      <c r="H93" s="145">
        <v>4086.3</v>
      </c>
      <c r="I93" s="145">
        <v>362657.93999999994</v>
      </c>
      <c r="J93" s="145">
        <v>5322.2200000000012</v>
      </c>
      <c r="K93" s="145">
        <v>101300.41</v>
      </c>
      <c r="L93" s="145">
        <v>-90969.23000000001</v>
      </c>
      <c r="M93" s="145">
        <v>5099.5</v>
      </c>
      <c r="N93" s="145">
        <v>80580.84</v>
      </c>
      <c r="O93" s="145">
        <v>-8973.5300000000007</v>
      </c>
      <c r="P93" s="145">
        <v>5049.4199999999992</v>
      </c>
      <c r="Q93" s="146">
        <v>497909.66000000009</v>
      </c>
      <c r="R93" s="153">
        <v>497909.66000000009</v>
      </c>
      <c r="S93" s="187">
        <f>+T93/R93</f>
        <v>0.99529235885883383</v>
      </c>
      <c r="T93" s="153">
        <f>+T91+T81+T69+T58+T37+T11</f>
        <v>495565.68000000005</v>
      </c>
    </row>
    <row r="97" spans="17:18" ht="13.5" thickBot="1" x14ac:dyDescent="0.25"/>
    <row r="98" spans="17:18" x14ac:dyDescent="0.2">
      <c r="Q98" s="47" t="s">
        <v>26</v>
      </c>
      <c r="R98" s="48">
        <v>0</v>
      </c>
    </row>
    <row r="99" spans="17:18" x14ac:dyDescent="0.2">
      <c r="Q99" s="45" t="s">
        <v>27</v>
      </c>
      <c r="R99" s="46">
        <v>2861.4199999999996</v>
      </c>
    </row>
    <row r="100" spans="17:18" x14ac:dyDescent="0.2">
      <c r="Q100" s="45" t="s">
        <v>28</v>
      </c>
      <c r="R100" s="46">
        <v>63369.12000000001</v>
      </c>
    </row>
    <row r="101" spans="17:18" ht="13.5" thickBot="1" x14ac:dyDescent="0.25">
      <c r="Q101" s="45" t="s">
        <v>29</v>
      </c>
      <c r="R101" s="46">
        <v>431679.12</v>
      </c>
    </row>
    <row r="102" spans="17:18" ht="13.5" thickBot="1" x14ac:dyDescent="0.25">
      <c r="Q102" s="49" t="s">
        <v>30</v>
      </c>
      <c r="R102" s="50">
        <v>497909.66000000003</v>
      </c>
    </row>
  </sheetData>
  <pageMargins left="0.7" right="0.7" top="0.75" bottom="0.75" header="0.3" footer="0.3"/>
  <pageSetup scale="45" fitToWidth="2" fitToHeight="2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4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6.85546875" customWidth="1"/>
    <col min="2" max="2" width="24.140625" customWidth="1"/>
    <col min="3" max="3" width="17.42578125" customWidth="1"/>
    <col min="4" max="4" width="34.5703125" customWidth="1"/>
    <col min="5" max="7" width="7.42578125" bestFit="1" customWidth="1"/>
    <col min="8" max="9" width="8.5703125" bestFit="1" customWidth="1"/>
    <col min="10" max="11" width="7.42578125" bestFit="1" customWidth="1"/>
    <col min="12" max="14" width="9.5703125" bestFit="1" customWidth="1"/>
    <col min="15" max="15" width="9.28515625" bestFit="1" customWidth="1"/>
    <col min="16" max="16" width="8.140625" bestFit="1" customWidth="1"/>
    <col min="17" max="17" width="14.5703125" bestFit="1" customWidth="1"/>
    <col min="18" max="18" width="14.42578125" bestFit="1" customWidth="1"/>
    <col min="19" max="19" width="8.140625" style="96" bestFit="1" customWidth="1"/>
    <col min="20" max="20" width="16.42578125" bestFit="1" customWidth="1"/>
  </cols>
  <sheetData>
    <row r="1" spans="1:20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97"/>
      <c r="T1" s="1"/>
    </row>
    <row r="2" spans="1:20" x14ac:dyDescent="0.2">
      <c r="A2" t="s">
        <v>212</v>
      </c>
      <c r="B2" t="s">
        <v>206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90"/>
      <c r="T5" s="134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85" t="s">
        <v>586</v>
      </c>
      <c r="T6" s="151" t="s">
        <v>588</v>
      </c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90"/>
      <c r="T7" s="28"/>
    </row>
    <row r="8" spans="1:20" x14ac:dyDescent="0.2">
      <c r="A8" s="17" t="s">
        <v>129</v>
      </c>
      <c r="B8" s="19" t="s">
        <v>130</v>
      </c>
      <c r="C8" s="2" t="s">
        <v>131</v>
      </c>
      <c r="D8" s="4" t="s">
        <v>130</v>
      </c>
      <c r="E8" s="35"/>
      <c r="F8" s="36"/>
      <c r="G8" s="36"/>
      <c r="H8" s="36"/>
      <c r="I8" s="36"/>
      <c r="J8" s="36"/>
      <c r="K8" s="36"/>
      <c r="L8" s="36"/>
      <c r="M8" s="36"/>
      <c r="N8" s="36"/>
      <c r="O8" s="36">
        <v>-28757.75</v>
      </c>
      <c r="P8" s="36"/>
      <c r="Q8" s="9">
        <v>-28757.75</v>
      </c>
      <c r="R8" s="29">
        <v>-28757.75</v>
      </c>
      <c r="S8" s="91">
        <v>1</v>
      </c>
      <c r="T8" s="29">
        <f>S8*Q8</f>
        <v>-28757.75</v>
      </c>
    </row>
    <row r="9" spans="1:20" x14ac:dyDescent="0.2">
      <c r="A9" s="18"/>
      <c r="B9" s="20"/>
      <c r="C9" s="7" t="s">
        <v>142</v>
      </c>
      <c r="D9" s="8"/>
      <c r="E9" s="37"/>
      <c r="F9" s="38"/>
      <c r="G9" s="38"/>
      <c r="H9" s="38"/>
      <c r="I9" s="38"/>
      <c r="J9" s="38"/>
      <c r="K9" s="38"/>
      <c r="L9" s="38"/>
      <c r="M9" s="38"/>
      <c r="N9" s="38"/>
      <c r="O9" s="38">
        <v>-28757.75</v>
      </c>
      <c r="P9" s="38"/>
      <c r="Q9" s="10">
        <v>-28757.75</v>
      </c>
      <c r="R9" s="30">
        <v>-28757.75</v>
      </c>
      <c r="S9" s="92">
        <v>1</v>
      </c>
      <c r="T9" s="30">
        <f t="shared" ref="T9:T11" si="0">S9*Q9</f>
        <v>-28757.75</v>
      </c>
    </row>
    <row r="10" spans="1:20" x14ac:dyDescent="0.2">
      <c r="A10" s="18"/>
      <c r="B10" s="22" t="s">
        <v>143</v>
      </c>
      <c r="C10" s="23"/>
      <c r="D10" s="23"/>
      <c r="E10" s="39"/>
      <c r="F10" s="40"/>
      <c r="G10" s="40"/>
      <c r="H10" s="40"/>
      <c r="I10" s="40"/>
      <c r="J10" s="40"/>
      <c r="K10" s="40"/>
      <c r="L10" s="40"/>
      <c r="M10" s="40"/>
      <c r="N10" s="40"/>
      <c r="O10" s="40">
        <v>-28757.75</v>
      </c>
      <c r="P10" s="40"/>
      <c r="Q10" s="24">
        <v>-28757.75</v>
      </c>
      <c r="R10" s="31">
        <v>-28757.75</v>
      </c>
      <c r="S10" s="93">
        <v>1</v>
      </c>
      <c r="T10" s="31">
        <f t="shared" si="0"/>
        <v>-28757.75</v>
      </c>
    </row>
    <row r="11" spans="1:20" x14ac:dyDescent="0.2">
      <c r="A11" s="135" t="s">
        <v>144</v>
      </c>
      <c r="B11" s="136"/>
      <c r="C11" s="136"/>
      <c r="D11" s="136"/>
      <c r="E11" s="138"/>
      <c r="F11" s="139"/>
      <c r="G11" s="139"/>
      <c r="H11" s="139"/>
      <c r="I11" s="139"/>
      <c r="J11" s="139"/>
      <c r="K11" s="139"/>
      <c r="L11" s="139"/>
      <c r="M11" s="139"/>
      <c r="N11" s="139"/>
      <c r="O11" s="139">
        <v>-28757.75</v>
      </c>
      <c r="P11" s="139"/>
      <c r="Q11" s="140">
        <v>-28757.75</v>
      </c>
      <c r="R11" s="152">
        <v>-28757.75</v>
      </c>
      <c r="S11" s="186">
        <v>1</v>
      </c>
      <c r="T11" s="152">
        <f t="shared" si="0"/>
        <v>-28757.75</v>
      </c>
    </row>
    <row r="12" spans="1:20" x14ac:dyDescent="0.2">
      <c r="A12" s="4"/>
      <c r="B12" s="4"/>
      <c r="C12" s="4"/>
      <c r="D12" s="4"/>
      <c r="E12" s="35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9"/>
      <c r="R12" s="29"/>
      <c r="S12" s="91"/>
      <c r="T12" s="29"/>
    </row>
    <row r="13" spans="1:20" ht="25.5" x14ac:dyDescent="0.2">
      <c r="A13" s="158" t="s">
        <v>9</v>
      </c>
      <c r="B13" s="19" t="s">
        <v>34</v>
      </c>
      <c r="C13" s="2" t="s">
        <v>35</v>
      </c>
      <c r="D13" s="4" t="s">
        <v>34</v>
      </c>
      <c r="E13" s="35">
        <v>-0.21</v>
      </c>
      <c r="F13" s="36">
        <v>0.01</v>
      </c>
      <c r="G13" s="36">
        <v>0.38</v>
      </c>
      <c r="H13" s="36"/>
      <c r="I13" s="36">
        <v>0.01</v>
      </c>
      <c r="J13" s="36">
        <v>-0.28999999999999998</v>
      </c>
      <c r="K13" s="36">
        <v>-0.21</v>
      </c>
      <c r="L13" s="36">
        <v>0.11</v>
      </c>
      <c r="M13" s="36">
        <v>1.22</v>
      </c>
      <c r="N13" s="36"/>
      <c r="O13" s="36">
        <v>0.05</v>
      </c>
      <c r="P13" s="36"/>
      <c r="Q13" s="9">
        <v>1.07</v>
      </c>
      <c r="R13" s="29">
        <v>1.07</v>
      </c>
      <c r="S13" s="91">
        <v>1</v>
      </c>
      <c r="T13" s="29">
        <f t="shared" ref="T13:T37" si="1">S13*Q13</f>
        <v>1.07</v>
      </c>
    </row>
    <row r="14" spans="1:20" x14ac:dyDescent="0.2">
      <c r="A14" s="18"/>
      <c r="B14" s="20"/>
      <c r="C14" s="7" t="s">
        <v>145</v>
      </c>
      <c r="D14" s="8"/>
      <c r="E14" s="37">
        <v>-0.21</v>
      </c>
      <c r="F14" s="38">
        <v>0.01</v>
      </c>
      <c r="G14" s="38">
        <v>0.38</v>
      </c>
      <c r="H14" s="38"/>
      <c r="I14" s="38">
        <v>0.01</v>
      </c>
      <c r="J14" s="38">
        <v>-0.28999999999999998</v>
      </c>
      <c r="K14" s="38">
        <v>-0.21</v>
      </c>
      <c r="L14" s="38">
        <v>0.11</v>
      </c>
      <c r="M14" s="38">
        <v>1.22</v>
      </c>
      <c r="N14" s="38"/>
      <c r="O14" s="38">
        <v>0.05</v>
      </c>
      <c r="P14" s="38"/>
      <c r="Q14" s="10">
        <v>1.07</v>
      </c>
      <c r="R14" s="30">
        <v>1.07</v>
      </c>
      <c r="S14" s="92">
        <v>1</v>
      </c>
      <c r="T14" s="30">
        <f t="shared" si="1"/>
        <v>1.07</v>
      </c>
    </row>
    <row r="15" spans="1:20" x14ac:dyDescent="0.2">
      <c r="A15" s="18"/>
      <c r="B15" s="22" t="s">
        <v>146</v>
      </c>
      <c r="C15" s="23"/>
      <c r="D15" s="23"/>
      <c r="E15" s="39">
        <v>-0.21</v>
      </c>
      <c r="F15" s="40">
        <v>0.01</v>
      </c>
      <c r="G15" s="40">
        <v>0.38</v>
      </c>
      <c r="H15" s="40"/>
      <c r="I15" s="40">
        <v>0.01</v>
      </c>
      <c r="J15" s="40">
        <v>-0.28999999999999998</v>
      </c>
      <c r="K15" s="40">
        <v>-0.21</v>
      </c>
      <c r="L15" s="40">
        <v>0.11</v>
      </c>
      <c r="M15" s="40">
        <v>1.22</v>
      </c>
      <c r="N15" s="40"/>
      <c r="O15" s="40">
        <v>0.05</v>
      </c>
      <c r="P15" s="40"/>
      <c r="Q15" s="24">
        <v>1.07</v>
      </c>
      <c r="R15" s="31">
        <v>1.07</v>
      </c>
      <c r="S15" s="93">
        <v>1</v>
      </c>
      <c r="T15" s="31">
        <f t="shared" si="1"/>
        <v>1.07</v>
      </c>
    </row>
    <row r="16" spans="1:20" x14ac:dyDescent="0.2">
      <c r="A16" s="18"/>
      <c r="B16" s="19" t="s">
        <v>39</v>
      </c>
      <c r="C16" s="2" t="s">
        <v>11</v>
      </c>
      <c r="D16" s="4" t="s">
        <v>12</v>
      </c>
      <c r="E16" s="35">
        <v>291.47000000000003</v>
      </c>
      <c r="F16" s="36">
        <v>179.64000000000001</v>
      </c>
      <c r="G16" s="36"/>
      <c r="H16" s="36">
        <v>462.28000000000003</v>
      </c>
      <c r="I16" s="36"/>
      <c r="J16" s="36">
        <v>2258.3899999999994</v>
      </c>
      <c r="K16" s="36">
        <v>229.24</v>
      </c>
      <c r="L16" s="36">
        <v>491.22</v>
      </c>
      <c r="M16" s="36"/>
      <c r="N16" s="36"/>
      <c r="O16" s="36"/>
      <c r="P16" s="36"/>
      <c r="Q16" s="9">
        <v>3912.24</v>
      </c>
      <c r="R16" s="29">
        <v>3912.24</v>
      </c>
      <c r="S16" s="91">
        <v>1</v>
      </c>
      <c r="T16" s="29">
        <f t="shared" si="1"/>
        <v>3912.24</v>
      </c>
    </row>
    <row r="17" spans="1:20" x14ac:dyDescent="0.2">
      <c r="A17" s="18"/>
      <c r="B17" s="20"/>
      <c r="C17" s="7" t="s">
        <v>18</v>
      </c>
      <c r="D17" s="8"/>
      <c r="E17" s="37">
        <v>291.47000000000003</v>
      </c>
      <c r="F17" s="38">
        <v>179.64000000000001</v>
      </c>
      <c r="G17" s="38"/>
      <c r="H17" s="38">
        <v>462.28000000000003</v>
      </c>
      <c r="I17" s="38"/>
      <c r="J17" s="38">
        <v>2258.3899999999994</v>
      </c>
      <c r="K17" s="38">
        <v>229.24</v>
      </c>
      <c r="L17" s="38">
        <v>491.22</v>
      </c>
      <c r="M17" s="38"/>
      <c r="N17" s="38"/>
      <c r="O17" s="38"/>
      <c r="P17" s="38"/>
      <c r="Q17" s="10">
        <v>3912.24</v>
      </c>
      <c r="R17" s="30">
        <v>3912.24</v>
      </c>
      <c r="S17" s="92">
        <v>1</v>
      </c>
      <c r="T17" s="30">
        <f t="shared" si="1"/>
        <v>3912.24</v>
      </c>
    </row>
    <row r="18" spans="1:20" x14ac:dyDescent="0.2">
      <c r="A18" s="18"/>
      <c r="B18" s="22" t="s">
        <v>150</v>
      </c>
      <c r="C18" s="23"/>
      <c r="D18" s="23"/>
      <c r="E18" s="39">
        <v>291.47000000000003</v>
      </c>
      <c r="F18" s="40">
        <v>179.64000000000001</v>
      </c>
      <c r="G18" s="40"/>
      <c r="H18" s="40">
        <v>462.28000000000003</v>
      </c>
      <c r="I18" s="40"/>
      <c r="J18" s="40">
        <v>2258.3899999999994</v>
      </c>
      <c r="K18" s="40">
        <v>229.24</v>
      </c>
      <c r="L18" s="40">
        <v>491.22</v>
      </c>
      <c r="M18" s="40"/>
      <c r="N18" s="40"/>
      <c r="O18" s="40"/>
      <c r="P18" s="40"/>
      <c r="Q18" s="24">
        <v>3912.24</v>
      </c>
      <c r="R18" s="31">
        <v>3912.24</v>
      </c>
      <c r="S18" s="93">
        <v>1</v>
      </c>
      <c r="T18" s="31">
        <f t="shared" si="1"/>
        <v>3912.24</v>
      </c>
    </row>
    <row r="19" spans="1:20" x14ac:dyDescent="0.2">
      <c r="A19" s="18"/>
      <c r="B19" s="19" t="s">
        <v>41</v>
      </c>
      <c r="C19" s="2" t="s">
        <v>37</v>
      </c>
      <c r="D19" s="4" t="s">
        <v>38</v>
      </c>
      <c r="E19" s="35"/>
      <c r="F19" s="36"/>
      <c r="G19" s="36"/>
      <c r="H19" s="36"/>
      <c r="I19" s="36">
        <v>9905</v>
      </c>
      <c r="J19" s="36"/>
      <c r="K19" s="36"/>
      <c r="L19" s="36"/>
      <c r="M19" s="36"/>
      <c r="N19" s="36">
        <v>1845</v>
      </c>
      <c r="O19" s="36"/>
      <c r="P19" s="36"/>
      <c r="Q19" s="9">
        <v>11750</v>
      </c>
      <c r="R19" s="29">
        <v>11750</v>
      </c>
      <c r="S19" s="91">
        <v>1</v>
      </c>
      <c r="T19" s="29">
        <f t="shared" si="1"/>
        <v>11750</v>
      </c>
    </row>
    <row r="20" spans="1:20" x14ac:dyDescent="0.2">
      <c r="A20" s="18"/>
      <c r="B20" s="20"/>
      <c r="C20" s="7" t="s">
        <v>147</v>
      </c>
      <c r="D20" s="8"/>
      <c r="E20" s="37"/>
      <c r="F20" s="38"/>
      <c r="G20" s="38"/>
      <c r="H20" s="38"/>
      <c r="I20" s="38">
        <v>9905</v>
      </c>
      <c r="J20" s="38"/>
      <c r="K20" s="38"/>
      <c r="L20" s="38"/>
      <c r="M20" s="38"/>
      <c r="N20" s="38">
        <v>1845</v>
      </c>
      <c r="O20" s="38"/>
      <c r="P20" s="38"/>
      <c r="Q20" s="10">
        <v>11750</v>
      </c>
      <c r="R20" s="30">
        <v>11750</v>
      </c>
      <c r="S20" s="92">
        <v>1</v>
      </c>
      <c r="T20" s="30">
        <f t="shared" si="1"/>
        <v>11750</v>
      </c>
    </row>
    <row r="21" spans="1:20" x14ac:dyDescent="0.2">
      <c r="A21" s="18"/>
      <c r="B21" s="22" t="s">
        <v>151</v>
      </c>
      <c r="C21" s="23"/>
      <c r="D21" s="23"/>
      <c r="E21" s="39"/>
      <c r="F21" s="40"/>
      <c r="G21" s="40"/>
      <c r="H21" s="40"/>
      <c r="I21" s="40">
        <v>9905</v>
      </c>
      <c r="J21" s="40"/>
      <c r="K21" s="40"/>
      <c r="L21" s="40"/>
      <c r="M21" s="40"/>
      <c r="N21" s="40">
        <v>1845</v>
      </c>
      <c r="O21" s="40"/>
      <c r="P21" s="40"/>
      <c r="Q21" s="24">
        <v>11750</v>
      </c>
      <c r="R21" s="31">
        <v>11750</v>
      </c>
      <c r="S21" s="93">
        <v>1</v>
      </c>
      <c r="T21" s="31">
        <f t="shared" si="1"/>
        <v>11750</v>
      </c>
    </row>
    <row r="22" spans="1:20" x14ac:dyDescent="0.2">
      <c r="A22" s="18"/>
      <c r="B22" s="19" t="s">
        <v>14</v>
      </c>
      <c r="C22" s="2" t="s">
        <v>11</v>
      </c>
      <c r="D22" s="4" t="s">
        <v>12</v>
      </c>
      <c r="E22" s="35">
        <v>97.15</v>
      </c>
      <c r="F22" s="36">
        <v>-117.93000000000002</v>
      </c>
      <c r="G22" s="36">
        <v>-17.989999999999998</v>
      </c>
      <c r="H22" s="36">
        <v>63.819999999999993</v>
      </c>
      <c r="I22" s="36">
        <v>-63.819999999999993</v>
      </c>
      <c r="J22" s="36">
        <v>63.34</v>
      </c>
      <c r="K22" s="36">
        <v>-36.870000000000005</v>
      </c>
      <c r="L22" s="36">
        <v>577.82000000000005</v>
      </c>
      <c r="M22" s="36">
        <v>-604.29000000000008</v>
      </c>
      <c r="N22" s="36"/>
      <c r="O22" s="36"/>
      <c r="P22" s="36"/>
      <c r="Q22" s="9">
        <v>-38.770000000000095</v>
      </c>
      <c r="R22" s="29">
        <v>-38.770000000000095</v>
      </c>
      <c r="S22" s="91">
        <v>1</v>
      </c>
      <c r="T22" s="29">
        <f t="shared" si="1"/>
        <v>-38.770000000000095</v>
      </c>
    </row>
    <row r="23" spans="1:20" x14ac:dyDescent="0.2">
      <c r="A23" s="18"/>
      <c r="B23" s="20"/>
      <c r="C23" s="7" t="s">
        <v>18</v>
      </c>
      <c r="D23" s="8"/>
      <c r="E23" s="37">
        <v>97.15</v>
      </c>
      <c r="F23" s="38">
        <v>-117.93000000000002</v>
      </c>
      <c r="G23" s="38">
        <v>-17.989999999999998</v>
      </c>
      <c r="H23" s="38">
        <v>63.819999999999993</v>
      </c>
      <c r="I23" s="38">
        <v>-63.819999999999993</v>
      </c>
      <c r="J23" s="38">
        <v>63.34</v>
      </c>
      <c r="K23" s="38">
        <v>-36.870000000000005</v>
      </c>
      <c r="L23" s="38">
        <v>577.82000000000005</v>
      </c>
      <c r="M23" s="38">
        <v>-604.29000000000008</v>
      </c>
      <c r="N23" s="38"/>
      <c r="O23" s="38"/>
      <c r="P23" s="38"/>
      <c r="Q23" s="10">
        <v>-38.770000000000095</v>
      </c>
      <c r="R23" s="30">
        <v>-38.770000000000095</v>
      </c>
      <c r="S23" s="92">
        <v>1</v>
      </c>
      <c r="T23" s="30">
        <f t="shared" si="1"/>
        <v>-38.770000000000095</v>
      </c>
    </row>
    <row r="24" spans="1:20" x14ac:dyDescent="0.2">
      <c r="A24" s="18"/>
      <c r="B24" s="22" t="s">
        <v>20</v>
      </c>
      <c r="C24" s="23"/>
      <c r="D24" s="23"/>
      <c r="E24" s="39">
        <v>97.15</v>
      </c>
      <c r="F24" s="40">
        <v>-117.93000000000002</v>
      </c>
      <c r="G24" s="40">
        <v>-17.989999999999998</v>
      </c>
      <c r="H24" s="40">
        <v>63.819999999999993</v>
      </c>
      <c r="I24" s="40">
        <v>-63.819999999999993</v>
      </c>
      <c r="J24" s="40">
        <v>63.34</v>
      </c>
      <c r="K24" s="40">
        <v>-36.870000000000005</v>
      </c>
      <c r="L24" s="40">
        <v>577.82000000000005</v>
      </c>
      <c r="M24" s="40">
        <v>-604.29000000000008</v>
      </c>
      <c r="N24" s="40"/>
      <c r="O24" s="40"/>
      <c r="P24" s="40"/>
      <c r="Q24" s="24">
        <v>-38.770000000000095</v>
      </c>
      <c r="R24" s="31">
        <v>-38.770000000000095</v>
      </c>
      <c r="S24" s="93">
        <v>1</v>
      </c>
      <c r="T24" s="31">
        <f t="shared" si="1"/>
        <v>-38.770000000000095</v>
      </c>
    </row>
    <row r="25" spans="1:20" x14ac:dyDescent="0.2">
      <c r="A25" s="18"/>
      <c r="B25" s="19" t="s">
        <v>77</v>
      </c>
      <c r="C25" s="2" t="s">
        <v>11</v>
      </c>
      <c r="D25" s="4" t="s">
        <v>12</v>
      </c>
      <c r="E25" s="35"/>
      <c r="F25" s="36"/>
      <c r="G25" s="36"/>
      <c r="H25" s="36"/>
      <c r="I25" s="36"/>
      <c r="J25" s="36"/>
      <c r="K25" s="36"/>
      <c r="L25" s="36">
        <v>560.75</v>
      </c>
      <c r="M25" s="36"/>
      <c r="N25" s="36"/>
      <c r="O25" s="36"/>
      <c r="P25" s="36"/>
      <c r="Q25" s="9">
        <v>560.75</v>
      </c>
      <c r="R25" s="29">
        <v>560.75</v>
      </c>
      <c r="S25" s="91">
        <v>1</v>
      </c>
      <c r="T25" s="29">
        <f t="shared" si="1"/>
        <v>560.75</v>
      </c>
    </row>
    <row r="26" spans="1:20" x14ac:dyDescent="0.2">
      <c r="A26" s="18"/>
      <c r="B26" s="20"/>
      <c r="C26" s="7" t="s">
        <v>18</v>
      </c>
      <c r="D26" s="8"/>
      <c r="E26" s="37"/>
      <c r="F26" s="38"/>
      <c r="G26" s="38"/>
      <c r="H26" s="38"/>
      <c r="I26" s="38"/>
      <c r="J26" s="38"/>
      <c r="K26" s="38"/>
      <c r="L26" s="38">
        <v>560.75</v>
      </c>
      <c r="M26" s="38"/>
      <c r="N26" s="38"/>
      <c r="O26" s="38"/>
      <c r="P26" s="38"/>
      <c r="Q26" s="10">
        <v>560.75</v>
      </c>
      <c r="R26" s="30">
        <v>560.75</v>
      </c>
      <c r="S26" s="92">
        <v>1</v>
      </c>
      <c r="T26" s="30">
        <f t="shared" si="1"/>
        <v>560.75</v>
      </c>
    </row>
    <row r="27" spans="1:20" x14ac:dyDescent="0.2">
      <c r="A27" s="18"/>
      <c r="B27" s="22" t="s">
        <v>153</v>
      </c>
      <c r="C27" s="23"/>
      <c r="D27" s="23"/>
      <c r="E27" s="39"/>
      <c r="F27" s="40"/>
      <c r="G27" s="40"/>
      <c r="H27" s="40"/>
      <c r="I27" s="40"/>
      <c r="J27" s="40"/>
      <c r="K27" s="40"/>
      <c r="L27" s="40">
        <v>560.75</v>
      </c>
      <c r="M27" s="40"/>
      <c r="N27" s="40"/>
      <c r="O27" s="40"/>
      <c r="P27" s="40"/>
      <c r="Q27" s="24">
        <v>560.75</v>
      </c>
      <c r="R27" s="31">
        <v>560.75</v>
      </c>
      <c r="S27" s="93">
        <v>1</v>
      </c>
      <c r="T27" s="31">
        <f t="shared" si="1"/>
        <v>560.75</v>
      </c>
    </row>
    <row r="28" spans="1:20" x14ac:dyDescent="0.2">
      <c r="A28" s="18"/>
      <c r="B28" s="19" t="s">
        <v>42</v>
      </c>
      <c r="C28" s="2" t="s">
        <v>42</v>
      </c>
      <c r="D28" s="4" t="s">
        <v>42</v>
      </c>
      <c r="E28" s="35"/>
      <c r="F28" s="36"/>
      <c r="G28" s="36"/>
      <c r="H28" s="36">
        <v>4994</v>
      </c>
      <c r="I28" s="36">
        <v>-4994</v>
      </c>
      <c r="J28" s="36"/>
      <c r="K28" s="36"/>
      <c r="L28" s="36"/>
      <c r="M28" s="36"/>
      <c r="N28" s="36">
        <v>1120</v>
      </c>
      <c r="O28" s="36">
        <v>-1120</v>
      </c>
      <c r="P28" s="36"/>
      <c r="Q28" s="9">
        <v>0</v>
      </c>
      <c r="R28" s="29">
        <v>0</v>
      </c>
      <c r="S28" s="91">
        <v>1</v>
      </c>
      <c r="T28" s="29">
        <f t="shared" si="1"/>
        <v>0</v>
      </c>
    </row>
    <row r="29" spans="1:20" x14ac:dyDescent="0.2">
      <c r="A29" s="18"/>
      <c r="B29" s="20"/>
      <c r="C29" s="7" t="s">
        <v>154</v>
      </c>
      <c r="D29" s="8"/>
      <c r="E29" s="37"/>
      <c r="F29" s="38"/>
      <c r="G29" s="38"/>
      <c r="H29" s="38">
        <v>4994</v>
      </c>
      <c r="I29" s="38">
        <v>-4994</v>
      </c>
      <c r="J29" s="38"/>
      <c r="K29" s="38"/>
      <c r="L29" s="38"/>
      <c r="M29" s="38"/>
      <c r="N29" s="38">
        <v>1120</v>
      </c>
      <c r="O29" s="38">
        <v>-1120</v>
      </c>
      <c r="P29" s="38"/>
      <c r="Q29" s="10">
        <v>0</v>
      </c>
      <c r="R29" s="30">
        <v>0</v>
      </c>
      <c r="S29" s="92">
        <v>1</v>
      </c>
      <c r="T29" s="30">
        <f t="shared" si="1"/>
        <v>0</v>
      </c>
    </row>
    <row r="30" spans="1:20" x14ac:dyDescent="0.2">
      <c r="A30" s="18"/>
      <c r="B30" s="22" t="s">
        <v>154</v>
      </c>
      <c r="C30" s="23"/>
      <c r="D30" s="23"/>
      <c r="E30" s="39"/>
      <c r="F30" s="40"/>
      <c r="G30" s="40"/>
      <c r="H30" s="40">
        <v>4994</v>
      </c>
      <c r="I30" s="40">
        <v>-4994</v>
      </c>
      <c r="J30" s="40"/>
      <c r="K30" s="40"/>
      <c r="L30" s="40"/>
      <c r="M30" s="40"/>
      <c r="N30" s="40">
        <v>1120</v>
      </c>
      <c r="O30" s="40">
        <v>-1120</v>
      </c>
      <c r="P30" s="40"/>
      <c r="Q30" s="24">
        <v>0</v>
      </c>
      <c r="R30" s="31">
        <v>0</v>
      </c>
      <c r="S30" s="93">
        <v>1</v>
      </c>
      <c r="T30" s="31">
        <f t="shared" si="1"/>
        <v>0</v>
      </c>
    </row>
    <row r="31" spans="1:20" x14ac:dyDescent="0.2">
      <c r="A31" s="18"/>
      <c r="B31" s="19" t="s">
        <v>43</v>
      </c>
      <c r="C31" s="2" t="s">
        <v>11</v>
      </c>
      <c r="D31" s="4" t="s">
        <v>12</v>
      </c>
      <c r="E31" s="35">
        <v>290.62</v>
      </c>
      <c r="F31" s="36">
        <v>196.98</v>
      </c>
      <c r="G31" s="36"/>
      <c r="H31" s="36">
        <v>143.45000000000002</v>
      </c>
      <c r="I31" s="36"/>
      <c r="J31" s="36">
        <v>235.69</v>
      </c>
      <c r="K31" s="36"/>
      <c r="L31" s="36">
        <v>754.43</v>
      </c>
      <c r="M31" s="36">
        <v>181.41</v>
      </c>
      <c r="N31" s="36"/>
      <c r="O31" s="36"/>
      <c r="P31" s="36"/>
      <c r="Q31" s="9">
        <v>1802.5800000000002</v>
      </c>
      <c r="R31" s="29">
        <v>1802.5800000000002</v>
      </c>
      <c r="S31" s="91">
        <v>1</v>
      </c>
      <c r="T31" s="29">
        <f t="shared" si="1"/>
        <v>1802.5800000000002</v>
      </c>
    </row>
    <row r="32" spans="1:20" x14ac:dyDescent="0.2">
      <c r="A32" s="18"/>
      <c r="B32" s="20"/>
      <c r="C32" s="7" t="s">
        <v>18</v>
      </c>
      <c r="D32" s="8"/>
      <c r="E32" s="37">
        <v>290.62</v>
      </c>
      <c r="F32" s="38">
        <v>196.98</v>
      </c>
      <c r="G32" s="38"/>
      <c r="H32" s="38">
        <v>143.45000000000002</v>
      </c>
      <c r="I32" s="38"/>
      <c r="J32" s="38">
        <v>235.69</v>
      </c>
      <c r="K32" s="38"/>
      <c r="L32" s="38">
        <v>754.43</v>
      </c>
      <c r="M32" s="38">
        <v>181.41</v>
      </c>
      <c r="N32" s="38"/>
      <c r="O32" s="38"/>
      <c r="P32" s="38"/>
      <c r="Q32" s="10">
        <v>1802.5800000000002</v>
      </c>
      <c r="R32" s="30">
        <v>1802.5800000000002</v>
      </c>
      <c r="S32" s="92">
        <v>1</v>
      </c>
      <c r="T32" s="30">
        <f t="shared" si="1"/>
        <v>1802.5800000000002</v>
      </c>
    </row>
    <row r="33" spans="1:20" x14ac:dyDescent="0.2">
      <c r="A33" s="18"/>
      <c r="B33" s="22" t="s">
        <v>156</v>
      </c>
      <c r="C33" s="23"/>
      <c r="D33" s="23"/>
      <c r="E33" s="39">
        <v>290.62</v>
      </c>
      <c r="F33" s="40">
        <v>196.98</v>
      </c>
      <c r="G33" s="40"/>
      <c r="H33" s="40">
        <v>143.45000000000002</v>
      </c>
      <c r="I33" s="40"/>
      <c r="J33" s="40">
        <v>235.69</v>
      </c>
      <c r="K33" s="40"/>
      <c r="L33" s="40">
        <v>754.43</v>
      </c>
      <c r="M33" s="40">
        <v>181.41</v>
      </c>
      <c r="N33" s="40"/>
      <c r="O33" s="40"/>
      <c r="P33" s="40"/>
      <c r="Q33" s="24">
        <v>1802.5800000000002</v>
      </c>
      <c r="R33" s="31">
        <v>1802.5800000000002</v>
      </c>
      <c r="S33" s="93">
        <v>1</v>
      </c>
      <c r="T33" s="31">
        <f t="shared" si="1"/>
        <v>1802.5800000000002</v>
      </c>
    </row>
    <row r="34" spans="1:20" x14ac:dyDescent="0.2">
      <c r="A34" s="18"/>
      <c r="B34" s="19" t="s">
        <v>44</v>
      </c>
      <c r="C34" s="2" t="s">
        <v>37</v>
      </c>
      <c r="D34" s="4" t="s">
        <v>38</v>
      </c>
      <c r="E34" s="35">
        <v>190</v>
      </c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9">
        <v>190</v>
      </c>
      <c r="R34" s="29">
        <v>190</v>
      </c>
      <c r="S34" s="91">
        <v>1</v>
      </c>
      <c r="T34" s="29">
        <f t="shared" si="1"/>
        <v>190</v>
      </c>
    </row>
    <row r="35" spans="1:20" x14ac:dyDescent="0.2">
      <c r="A35" s="18"/>
      <c r="B35" s="20"/>
      <c r="C35" s="7" t="s">
        <v>147</v>
      </c>
      <c r="D35" s="8"/>
      <c r="E35" s="37">
        <v>190</v>
      </c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10">
        <v>190</v>
      </c>
      <c r="R35" s="30">
        <v>190</v>
      </c>
      <c r="S35" s="92">
        <v>1</v>
      </c>
      <c r="T35" s="30">
        <f t="shared" si="1"/>
        <v>190</v>
      </c>
    </row>
    <row r="36" spans="1:20" x14ac:dyDescent="0.2">
      <c r="A36" s="18"/>
      <c r="B36" s="22" t="s">
        <v>157</v>
      </c>
      <c r="C36" s="23"/>
      <c r="D36" s="23"/>
      <c r="E36" s="39">
        <v>190</v>
      </c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24">
        <v>190</v>
      </c>
      <c r="R36" s="31">
        <v>190</v>
      </c>
      <c r="S36" s="93">
        <v>1</v>
      </c>
      <c r="T36" s="31">
        <f t="shared" si="1"/>
        <v>190</v>
      </c>
    </row>
    <row r="37" spans="1:20" x14ac:dyDescent="0.2">
      <c r="A37" s="135" t="s">
        <v>21</v>
      </c>
      <c r="B37" s="136"/>
      <c r="C37" s="136"/>
      <c r="D37" s="136"/>
      <c r="E37" s="138">
        <v>869.03000000000009</v>
      </c>
      <c r="F37" s="139">
        <v>258.7</v>
      </c>
      <c r="G37" s="139">
        <v>-17.61</v>
      </c>
      <c r="H37" s="139">
        <v>5663.55</v>
      </c>
      <c r="I37" s="139">
        <v>4847.1900000000005</v>
      </c>
      <c r="J37" s="139">
        <v>2557.1299999999997</v>
      </c>
      <c r="K37" s="139">
        <v>192.16</v>
      </c>
      <c r="L37" s="139">
        <v>2384.33</v>
      </c>
      <c r="M37" s="139">
        <v>-421.66000000000008</v>
      </c>
      <c r="N37" s="139">
        <v>2965</v>
      </c>
      <c r="O37" s="139">
        <v>-1119.95</v>
      </c>
      <c r="P37" s="139"/>
      <c r="Q37" s="140">
        <v>18177.87</v>
      </c>
      <c r="R37" s="152">
        <v>18177.87</v>
      </c>
      <c r="S37" s="186">
        <v>1</v>
      </c>
      <c r="T37" s="152">
        <f t="shared" si="1"/>
        <v>18177.87</v>
      </c>
    </row>
    <row r="38" spans="1:20" x14ac:dyDescent="0.2">
      <c r="A38" s="4"/>
      <c r="B38" s="4"/>
      <c r="C38" s="4"/>
      <c r="D38" s="4"/>
      <c r="E38" s="35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9"/>
      <c r="R38" s="29"/>
      <c r="S38" s="91"/>
      <c r="T38" s="29"/>
    </row>
    <row r="39" spans="1:20" x14ac:dyDescent="0.2">
      <c r="A39" s="17" t="s">
        <v>45</v>
      </c>
      <c r="B39" s="19" t="s">
        <v>208</v>
      </c>
      <c r="C39" s="2" t="s">
        <v>49</v>
      </c>
      <c r="D39" s="4" t="s">
        <v>209</v>
      </c>
      <c r="E39" s="35"/>
      <c r="F39" s="36"/>
      <c r="G39" s="36"/>
      <c r="H39" s="36"/>
      <c r="I39" s="36"/>
      <c r="J39" s="36"/>
      <c r="K39" s="36"/>
      <c r="L39" s="36">
        <v>488136</v>
      </c>
      <c r="M39" s="36"/>
      <c r="N39" s="36"/>
      <c r="O39" s="36"/>
      <c r="P39" s="36"/>
      <c r="Q39" s="9">
        <v>488136</v>
      </c>
      <c r="R39" s="29">
        <v>488136</v>
      </c>
      <c r="S39" s="91">
        <v>1</v>
      </c>
      <c r="T39" s="29">
        <f t="shared" ref="T39:T64" si="2">S39*Q39</f>
        <v>488136</v>
      </c>
    </row>
    <row r="40" spans="1:20" x14ac:dyDescent="0.2">
      <c r="A40" s="18"/>
      <c r="B40" s="20"/>
      <c r="C40" s="7" t="s">
        <v>159</v>
      </c>
      <c r="D40" s="8"/>
      <c r="E40" s="37"/>
      <c r="F40" s="38"/>
      <c r="G40" s="38"/>
      <c r="H40" s="38"/>
      <c r="I40" s="38"/>
      <c r="J40" s="38"/>
      <c r="K40" s="38"/>
      <c r="L40" s="38">
        <v>488136</v>
      </c>
      <c r="M40" s="38"/>
      <c r="N40" s="38"/>
      <c r="O40" s="38"/>
      <c r="P40" s="38"/>
      <c r="Q40" s="10">
        <v>488136</v>
      </c>
      <c r="R40" s="30">
        <v>488136</v>
      </c>
      <c r="S40" s="92">
        <v>1</v>
      </c>
      <c r="T40" s="30">
        <f t="shared" si="2"/>
        <v>488136</v>
      </c>
    </row>
    <row r="41" spans="1:20" x14ac:dyDescent="0.2">
      <c r="A41" s="18"/>
      <c r="B41" s="22" t="s">
        <v>211</v>
      </c>
      <c r="C41" s="23"/>
      <c r="D41" s="23"/>
      <c r="E41" s="39"/>
      <c r="F41" s="40"/>
      <c r="G41" s="40"/>
      <c r="H41" s="40"/>
      <c r="I41" s="40"/>
      <c r="J41" s="40"/>
      <c r="K41" s="40"/>
      <c r="L41" s="40">
        <v>488136</v>
      </c>
      <c r="M41" s="40"/>
      <c r="N41" s="40"/>
      <c r="O41" s="40"/>
      <c r="P41" s="40"/>
      <c r="Q41" s="24">
        <v>488136</v>
      </c>
      <c r="R41" s="31">
        <v>488136</v>
      </c>
      <c r="S41" s="93">
        <v>1</v>
      </c>
      <c r="T41" s="31">
        <f t="shared" si="2"/>
        <v>488136</v>
      </c>
    </row>
    <row r="42" spans="1:20" x14ac:dyDescent="0.2">
      <c r="A42" s="18"/>
      <c r="B42" s="19" t="s">
        <v>14</v>
      </c>
      <c r="C42" s="2" t="s">
        <v>11</v>
      </c>
      <c r="D42" s="4" t="s">
        <v>12</v>
      </c>
      <c r="E42" s="35"/>
      <c r="F42" s="36"/>
      <c r="G42" s="36"/>
      <c r="H42" s="36"/>
      <c r="I42" s="36">
        <v>597.08000000000004</v>
      </c>
      <c r="J42" s="36"/>
      <c r="K42" s="36"/>
      <c r="L42" s="36"/>
      <c r="M42" s="36"/>
      <c r="N42" s="36"/>
      <c r="O42" s="36"/>
      <c r="P42" s="36"/>
      <c r="Q42" s="9">
        <v>597.08000000000004</v>
      </c>
      <c r="R42" s="29">
        <v>597.08000000000004</v>
      </c>
      <c r="S42" s="91">
        <v>1</v>
      </c>
      <c r="T42" s="29">
        <f t="shared" si="2"/>
        <v>597.08000000000004</v>
      </c>
    </row>
    <row r="43" spans="1:20" x14ac:dyDescent="0.2">
      <c r="A43" s="18"/>
      <c r="B43" s="20"/>
      <c r="C43" s="3"/>
      <c r="D43" s="6" t="s">
        <v>46</v>
      </c>
      <c r="E43" s="52"/>
      <c r="F43" s="53"/>
      <c r="G43" s="53"/>
      <c r="H43" s="53"/>
      <c r="I43" s="53"/>
      <c r="J43" s="53"/>
      <c r="K43" s="53"/>
      <c r="L43" s="53">
        <v>33946.58</v>
      </c>
      <c r="M43" s="53">
        <v>17599.87</v>
      </c>
      <c r="N43" s="53">
        <v>7037.86</v>
      </c>
      <c r="O43" s="53"/>
      <c r="P43" s="53"/>
      <c r="Q43" s="11">
        <v>58584.31</v>
      </c>
      <c r="R43" s="51">
        <v>58584.31</v>
      </c>
      <c r="S43" s="95">
        <v>1</v>
      </c>
      <c r="T43" s="51">
        <f t="shared" si="2"/>
        <v>58584.31</v>
      </c>
    </row>
    <row r="44" spans="1:20" x14ac:dyDescent="0.2">
      <c r="A44" s="18"/>
      <c r="B44" s="20"/>
      <c r="C44" s="7" t="s">
        <v>18</v>
      </c>
      <c r="D44" s="8"/>
      <c r="E44" s="37"/>
      <c r="F44" s="38"/>
      <c r="G44" s="38"/>
      <c r="H44" s="38"/>
      <c r="I44" s="38">
        <v>597.08000000000004</v>
      </c>
      <c r="J44" s="38"/>
      <c r="K44" s="38"/>
      <c r="L44" s="38">
        <v>33946.58</v>
      </c>
      <c r="M44" s="38">
        <v>17599.87</v>
      </c>
      <c r="N44" s="38">
        <v>7037.86</v>
      </c>
      <c r="O44" s="38"/>
      <c r="P44" s="38"/>
      <c r="Q44" s="10">
        <v>59181.39</v>
      </c>
      <c r="R44" s="30">
        <v>59181.39</v>
      </c>
      <c r="S44" s="92">
        <v>1</v>
      </c>
      <c r="T44" s="30">
        <f t="shared" si="2"/>
        <v>59181.39</v>
      </c>
    </row>
    <row r="45" spans="1:20" x14ac:dyDescent="0.2">
      <c r="A45" s="18"/>
      <c r="B45" s="22" t="s">
        <v>20</v>
      </c>
      <c r="C45" s="23"/>
      <c r="D45" s="23"/>
      <c r="E45" s="39"/>
      <c r="F45" s="40"/>
      <c r="G45" s="40"/>
      <c r="H45" s="40"/>
      <c r="I45" s="40">
        <v>597.08000000000004</v>
      </c>
      <c r="J45" s="40"/>
      <c r="K45" s="40"/>
      <c r="L45" s="40">
        <v>33946.58</v>
      </c>
      <c r="M45" s="40">
        <v>17599.87</v>
      </c>
      <c r="N45" s="40">
        <v>7037.86</v>
      </c>
      <c r="O45" s="40"/>
      <c r="P45" s="40"/>
      <c r="Q45" s="24">
        <v>59181.39</v>
      </c>
      <c r="R45" s="31">
        <v>59181.39</v>
      </c>
      <c r="S45" s="93">
        <v>1</v>
      </c>
      <c r="T45" s="31">
        <f t="shared" si="2"/>
        <v>59181.39</v>
      </c>
    </row>
    <row r="46" spans="1:20" x14ac:dyDescent="0.2">
      <c r="A46" s="18"/>
      <c r="B46" s="19" t="s">
        <v>81</v>
      </c>
      <c r="C46" s="2" t="s">
        <v>49</v>
      </c>
      <c r="D46" s="4" t="s">
        <v>82</v>
      </c>
      <c r="E46" s="35"/>
      <c r="F46" s="36"/>
      <c r="G46" s="36"/>
      <c r="H46" s="36"/>
      <c r="I46" s="36"/>
      <c r="J46" s="36"/>
      <c r="K46" s="36"/>
      <c r="L46" s="36"/>
      <c r="M46" s="36">
        <v>135308</v>
      </c>
      <c r="N46" s="36"/>
      <c r="O46" s="36"/>
      <c r="P46" s="36"/>
      <c r="Q46" s="9">
        <v>135308</v>
      </c>
      <c r="R46" s="29">
        <v>135308</v>
      </c>
      <c r="S46" s="91">
        <v>1</v>
      </c>
      <c r="T46" s="29">
        <f t="shared" si="2"/>
        <v>135308</v>
      </c>
    </row>
    <row r="47" spans="1:20" x14ac:dyDescent="0.2">
      <c r="A47" s="18"/>
      <c r="B47" s="20"/>
      <c r="C47" s="7" t="s">
        <v>159</v>
      </c>
      <c r="D47" s="8"/>
      <c r="E47" s="37"/>
      <c r="F47" s="38"/>
      <c r="G47" s="38"/>
      <c r="H47" s="38"/>
      <c r="I47" s="38"/>
      <c r="J47" s="38"/>
      <c r="K47" s="38"/>
      <c r="L47" s="38"/>
      <c r="M47" s="38">
        <v>135308</v>
      </c>
      <c r="N47" s="38"/>
      <c r="O47" s="38"/>
      <c r="P47" s="38"/>
      <c r="Q47" s="10">
        <v>135308</v>
      </c>
      <c r="R47" s="30">
        <v>135308</v>
      </c>
      <c r="S47" s="92">
        <v>1</v>
      </c>
      <c r="T47" s="30">
        <f t="shared" si="2"/>
        <v>135308</v>
      </c>
    </row>
    <row r="48" spans="1:20" x14ac:dyDescent="0.2">
      <c r="A48" s="18"/>
      <c r="B48" s="22" t="s">
        <v>165</v>
      </c>
      <c r="C48" s="23"/>
      <c r="D48" s="23"/>
      <c r="E48" s="39"/>
      <c r="F48" s="40"/>
      <c r="G48" s="40"/>
      <c r="H48" s="40"/>
      <c r="I48" s="40"/>
      <c r="J48" s="40"/>
      <c r="K48" s="40"/>
      <c r="L48" s="40"/>
      <c r="M48" s="40">
        <v>135308</v>
      </c>
      <c r="N48" s="40"/>
      <c r="O48" s="40"/>
      <c r="P48" s="40"/>
      <c r="Q48" s="24">
        <v>135308</v>
      </c>
      <c r="R48" s="31">
        <v>135308</v>
      </c>
      <c r="S48" s="93">
        <v>1</v>
      </c>
      <c r="T48" s="31">
        <f t="shared" si="2"/>
        <v>135308</v>
      </c>
    </row>
    <row r="49" spans="1:20" x14ac:dyDescent="0.2">
      <c r="A49" s="18"/>
      <c r="B49" s="19" t="s">
        <v>35</v>
      </c>
      <c r="C49" s="2" t="s">
        <v>47</v>
      </c>
      <c r="D49" s="4" t="s">
        <v>35</v>
      </c>
      <c r="E49" s="35"/>
      <c r="F49" s="36"/>
      <c r="G49" s="36"/>
      <c r="H49" s="36"/>
      <c r="I49" s="36">
        <v>548.9</v>
      </c>
      <c r="J49" s="36"/>
      <c r="K49" s="36"/>
      <c r="L49" s="36">
        <v>46017.240000000005</v>
      </c>
      <c r="M49" s="36">
        <v>12563.570000000002</v>
      </c>
      <c r="N49" s="36">
        <v>7980.8000000000011</v>
      </c>
      <c r="O49" s="36"/>
      <c r="P49" s="36"/>
      <c r="Q49" s="9">
        <v>67110.510000000009</v>
      </c>
      <c r="R49" s="29">
        <v>67110.510000000009</v>
      </c>
      <c r="S49" s="91">
        <v>1</v>
      </c>
      <c r="T49" s="29">
        <f t="shared" si="2"/>
        <v>67110.510000000009</v>
      </c>
    </row>
    <row r="50" spans="1:20" x14ac:dyDescent="0.2">
      <c r="A50" s="18"/>
      <c r="B50" s="20"/>
      <c r="C50" s="7" t="s">
        <v>166</v>
      </c>
      <c r="D50" s="8"/>
      <c r="E50" s="37"/>
      <c r="F50" s="38"/>
      <c r="G50" s="38"/>
      <c r="H50" s="38"/>
      <c r="I50" s="38">
        <v>548.9</v>
      </c>
      <c r="J50" s="38"/>
      <c r="K50" s="38"/>
      <c r="L50" s="38">
        <v>46017.240000000005</v>
      </c>
      <c r="M50" s="38">
        <v>12563.570000000002</v>
      </c>
      <c r="N50" s="38">
        <v>7980.8000000000011</v>
      </c>
      <c r="O50" s="38"/>
      <c r="P50" s="38"/>
      <c r="Q50" s="10">
        <v>67110.510000000009</v>
      </c>
      <c r="R50" s="30">
        <v>67110.510000000009</v>
      </c>
      <c r="S50" s="92">
        <v>1</v>
      </c>
      <c r="T50" s="30">
        <f t="shared" si="2"/>
        <v>67110.510000000009</v>
      </c>
    </row>
    <row r="51" spans="1:20" x14ac:dyDescent="0.2">
      <c r="A51" s="18"/>
      <c r="B51" s="22" t="s">
        <v>145</v>
      </c>
      <c r="C51" s="23"/>
      <c r="D51" s="23"/>
      <c r="E51" s="39"/>
      <c r="F51" s="40"/>
      <c r="G51" s="40"/>
      <c r="H51" s="40"/>
      <c r="I51" s="40">
        <v>548.9</v>
      </c>
      <c r="J51" s="40"/>
      <c r="K51" s="40"/>
      <c r="L51" s="40">
        <v>46017.240000000005</v>
      </c>
      <c r="M51" s="40">
        <v>12563.570000000002</v>
      </c>
      <c r="N51" s="40">
        <v>7980.8000000000011</v>
      </c>
      <c r="O51" s="40"/>
      <c r="P51" s="40"/>
      <c r="Q51" s="24">
        <v>67110.510000000009</v>
      </c>
      <c r="R51" s="31">
        <v>67110.510000000009</v>
      </c>
      <c r="S51" s="93">
        <v>1</v>
      </c>
      <c r="T51" s="31">
        <f t="shared" si="2"/>
        <v>67110.510000000009</v>
      </c>
    </row>
    <row r="52" spans="1:20" x14ac:dyDescent="0.2">
      <c r="A52" s="18"/>
      <c r="B52" s="19" t="s">
        <v>201</v>
      </c>
      <c r="C52" s="2" t="s">
        <v>37</v>
      </c>
      <c r="D52" s="4" t="s">
        <v>38</v>
      </c>
      <c r="E52" s="35"/>
      <c r="F52" s="36"/>
      <c r="G52" s="36"/>
      <c r="H52" s="36"/>
      <c r="I52" s="36"/>
      <c r="J52" s="36"/>
      <c r="K52" s="36"/>
      <c r="L52" s="36"/>
      <c r="M52" s="36"/>
      <c r="N52" s="36">
        <v>450</v>
      </c>
      <c r="O52" s="36"/>
      <c r="P52" s="36"/>
      <c r="Q52" s="9">
        <v>450</v>
      </c>
      <c r="R52" s="29">
        <v>450</v>
      </c>
      <c r="S52" s="91">
        <v>1</v>
      </c>
      <c r="T52" s="29">
        <f t="shared" si="2"/>
        <v>450</v>
      </c>
    </row>
    <row r="53" spans="1:20" x14ac:dyDescent="0.2">
      <c r="A53" s="18"/>
      <c r="B53" s="20"/>
      <c r="C53" s="7" t="s">
        <v>147</v>
      </c>
      <c r="D53" s="8"/>
      <c r="E53" s="37"/>
      <c r="F53" s="38"/>
      <c r="G53" s="38"/>
      <c r="H53" s="38"/>
      <c r="I53" s="38"/>
      <c r="J53" s="38"/>
      <c r="K53" s="38"/>
      <c r="L53" s="38"/>
      <c r="M53" s="38"/>
      <c r="N53" s="38">
        <v>450</v>
      </c>
      <c r="O53" s="38"/>
      <c r="P53" s="38"/>
      <c r="Q53" s="10">
        <v>450</v>
      </c>
      <c r="R53" s="30">
        <v>450</v>
      </c>
      <c r="S53" s="92">
        <v>1</v>
      </c>
      <c r="T53" s="30">
        <f t="shared" si="2"/>
        <v>450</v>
      </c>
    </row>
    <row r="54" spans="1:20" x14ac:dyDescent="0.2">
      <c r="A54" s="18"/>
      <c r="B54" s="22" t="s">
        <v>203</v>
      </c>
      <c r="C54" s="23"/>
      <c r="D54" s="23"/>
      <c r="E54" s="39"/>
      <c r="F54" s="40"/>
      <c r="G54" s="40"/>
      <c r="H54" s="40"/>
      <c r="I54" s="40"/>
      <c r="J54" s="40"/>
      <c r="K54" s="40"/>
      <c r="L54" s="40"/>
      <c r="M54" s="40"/>
      <c r="N54" s="40">
        <v>450</v>
      </c>
      <c r="O54" s="40"/>
      <c r="P54" s="40"/>
      <c r="Q54" s="24">
        <v>450</v>
      </c>
      <c r="R54" s="31">
        <v>450</v>
      </c>
      <c r="S54" s="93">
        <v>1</v>
      </c>
      <c r="T54" s="31">
        <f t="shared" si="2"/>
        <v>450</v>
      </c>
    </row>
    <row r="55" spans="1:20" x14ac:dyDescent="0.2">
      <c r="A55" s="18"/>
      <c r="B55" s="19" t="s">
        <v>139</v>
      </c>
      <c r="C55" s="2" t="s">
        <v>49</v>
      </c>
      <c r="D55" s="4" t="s">
        <v>207</v>
      </c>
      <c r="E55" s="35"/>
      <c r="F55" s="36"/>
      <c r="G55" s="36"/>
      <c r="H55" s="36"/>
      <c r="I55" s="36">
        <v>6130.1</v>
      </c>
      <c r="J55" s="36"/>
      <c r="K55" s="36"/>
      <c r="L55" s="36"/>
      <c r="M55" s="36"/>
      <c r="N55" s="36"/>
      <c r="O55" s="36"/>
      <c r="P55" s="36"/>
      <c r="Q55" s="9">
        <v>6130.1</v>
      </c>
      <c r="R55" s="29">
        <v>6130.1</v>
      </c>
      <c r="S55" s="91">
        <v>1</v>
      </c>
      <c r="T55" s="29">
        <f t="shared" si="2"/>
        <v>6130.1</v>
      </c>
    </row>
    <row r="56" spans="1:20" x14ac:dyDescent="0.2">
      <c r="A56" s="18"/>
      <c r="B56" s="20"/>
      <c r="C56" s="7" t="s">
        <v>159</v>
      </c>
      <c r="D56" s="8"/>
      <c r="E56" s="37"/>
      <c r="F56" s="38"/>
      <c r="G56" s="38"/>
      <c r="H56" s="38"/>
      <c r="I56" s="38">
        <v>6130.1</v>
      </c>
      <c r="J56" s="38"/>
      <c r="K56" s="38"/>
      <c r="L56" s="38"/>
      <c r="M56" s="38"/>
      <c r="N56" s="38"/>
      <c r="O56" s="38"/>
      <c r="P56" s="38"/>
      <c r="Q56" s="10">
        <v>6130.1</v>
      </c>
      <c r="R56" s="30">
        <v>6130.1</v>
      </c>
      <c r="S56" s="92">
        <v>1</v>
      </c>
      <c r="T56" s="30">
        <f t="shared" si="2"/>
        <v>6130.1</v>
      </c>
    </row>
    <row r="57" spans="1:20" x14ac:dyDescent="0.2">
      <c r="A57" s="18"/>
      <c r="B57" s="22" t="s">
        <v>175</v>
      </c>
      <c r="C57" s="23"/>
      <c r="D57" s="23"/>
      <c r="E57" s="39"/>
      <c r="F57" s="40"/>
      <c r="G57" s="40"/>
      <c r="H57" s="40"/>
      <c r="I57" s="40">
        <v>6130.1</v>
      </c>
      <c r="J57" s="40"/>
      <c r="K57" s="40"/>
      <c r="L57" s="40"/>
      <c r="M57" s="40"/>
      <c r="N57" s="40"/>
      <c r="O57" s="40"/>
      <c r="P57" s="40"/>
      <c r="Q57" s="24">
        <v>6130.1</v>
      </c>
      <c r="R57" s="31">
        <v>6130.1</v>
      </c>
      <c r="S57" s="93">
        <v>1</v>
      </c>
      <c r="T57" s="31">
        <f t="shared" si="2"/>
        <v>6130.1</v>
      </c>
    </row>
    <row r="58" spans="1:20" x14ac:dyDescent="0.2">
      <c r="A58" s="18"/>
      <c r="B58" s="19" t="s">
        <v>97</v>
      </c>
      <c r="C58" s="2" t="s">
        <v>49</v>
      </c>
      <c r="D58" s="4" t="s">
        <v>210</v>
      </c>
      <c r="E58" s="35"/>
      <c r="F58" s="36"/>
      <c r="G58" s="36"/>
      <c r="H58" s="36"/>
      <c r="I58" s="36"/>
      <c r="J58" s="36"/>
      <c r="K58" s="36"/>
      <c r="L58" s="36"/>
      <c r="M58" s="36"/>
      <c r="N58" s="36">
        <v>81611.26999999999</v>
      </c>
      <c r="O58" s="36"/>
      <c r="P58" s="36"/>
      <c r="Q58" s="9">
        <v>81611.26999999999</v>
      </c>
      <c r="R58" s="29">
        <v>81611.26999999999</v>
      </c>
      <c r="S58" s="91">
        <v>1</v>
      </c>
      <c r="T58" s="29">
        <f t="shared" si="2"/>
        <v>81611.26999999999</v>
      </c>
    </row>
    <row r="59" spans="1:20" x14ac:dyDescent="0.2">
      <c r="A59" s="18"/>
      <c r="B59" s="20"/>
      <c r="C59" s="7" t="s">
        <v>159</v>
      </c>
      <c r="D59" s="8"/>
      <c r="E59" s="37"/>
      <c r="F59" s="38"/>
      <c r="G59" s="38"/>
      <c r="H59" s="38"/>
      <c r="I59" s="38"/>
      <c r="J59" s="38"/>
      <c r="K59" s="38"/>
      <c r="L59" s="38"/>
      <c r="M59" s="38"/>
      <c r="N59" s="38">
        <v>81611.26999999999</v>
      </c>
      <c r="O59" s="38"/>
      <c r="P59" s="38"/>
      <c r="Q59" s="10">
        <v>81611.26999999999</v>
      </c>
      <c r="R59" s="30">
        <v>81611.26999999999</v>
      </c>
      <c r="S59" s="92">
        <v>1</v>
      </c>
      <c r="T59" s="30">
        <f t="shared" si="2"/>
        <v>81611.26999999999</v>
      </c>
    </row>
    <row r="60" spans="1:20" x14ac:dyDescent="0.2">
      <c r="A60" s="18"/>
      <c r="B60" s="22" t="s">
        <v>176</v>
      </c>
      <c r="C60" s="23"/>
      <c r="D60" s="23"/>
      <c r="E60" s="39"/>
      <c r="F60" s="40"/>
      <c r="G60" s="40"/>
      <c r="H60" s="40"/>
      <c r="I60" s="40"/>
      <c r="J60" s="40"/>
      <c r="K60" s="40"/>
      <c r="L60" s="40"/>
      <c r="M60" s="40"/>
      <c r="N60" s="40">
        <v>81611.26999999999</v>
      </c>
      <c r="O60" s="40"/>
      <c r="P60" s="40"/>
      <c r="Q60" s="24">
        <v>81611.26999999999</v>
      </c>
      <c r="R60" s="31">
        <v>81611.26999999999</v>
      </c>
      <c r="S60" s="93">
        <v>1</v>
      </c>
      <c r="T60" s="31">
        <f t="shared" si="2"/>
        <v>81611.26999999999</v>
      </c>
    </row>
    <row r="61" spans="1:20" x14ac:dyDescent="0.2">
      <c r="A61" s="18"/>
      <c r="B61" s="19" t="s">
        <v>52</v>
      </c>
      <c r="C61" s="2" t="s">
        <v>49</v>
      </c>
      <c r="D61" s="4" t="s">
        <v>52</v>
      </c>
      <c r="E61" s="35"/>
      <c r="F61" s="36"/>
      <c r="G61" s="36"/>
      <c r="H61" s="36"/>
      <c r="I61" s="36"/>
      <c r="J61" s="36"/>
      <c r="K61" s="36"/>
      <c r="L61" s="36"/>
      <c r="M61" s="36"/>
      <c r="N61" s="36">
        <v>5097.1499999999996</v>
      </c>
      <c r="O61" s="36"/>
      <c r="P61" s="36"/>
      <c r="Q61" s="9">
        <v>5097.1499999999996</v>
      </c>
      <c r="R61" s="29">
        <v>5097.1499999999996</v>
      </c>
      <c r="S61" s="91">
        <v>1</v>
      </c>
      <c r="T61" s="29">
        <f t="shared" si="2"/>
        <v>5097.1499999999996</v>
      </c>
    </row>
    <row r="62" spans="1:20" x14ac:dyDescent="0.2">
      <c r="A62" s="18"/>
      <c r="B62" s="20"/>
      <c r="C62" s="7" t="s">
        <v>159</v>
      </c>
      <c r="D62" s="8"/>
      <c r="E62" s="37"/>
      <c r="F62" s="38"/>
      <c r="G62" s="38"/>
      <c r="H62" s="38"/>
      <c r="I62" s="38"/>
      <c r="J62" s="38"/>
      <c r="K62" s="38"/>
      <c r="L62" s="38"/>
      <c r="M62" s="38"/>
      <c r="N62" s="38">
        <v>5097.1499999999996</v>
      </c>
      <c r="O62" s="38"/>
      <c r="P62" s="38"/>
      <c r="Q62" s="10">
        <v>5097.1499999999996</v>
      </c>
      <c r="R62" s="30">
        <v>5097.1499999999996</v>
      </c>
      <c r="S62" s="92">
        <v>1</v>
      </c>
      <c r="T62" s="30">
        <f t="shared" si="2"/>
        <v>5097.1499999999996</v>
      </c>
    </row>
    <row r="63" spans="1:20" x14ac:dyDescent="0.2">
      <c r="A63" s="18"/>
      <c r="B63" s="22" t="s">
        <v>178</v>
      </c>
      <c r="C63" s="23"/>
      <c r="D63" s="23"/>
      <c r="E63" s="39"/>
      <c r="F63" s="40"/>
      <c r="G63" s="40"/>
      <c r="H63" s="40"/>
      <c r="I63" s="40"/>
      <c r="J63" s="40"/>
      <c r="K63" s="40"/>
      <c r="L63" s="40"/>
      <c r="M63" s="40"/>
      <c r="N63" s="40">
        <v>5097.1499999999996</v>
      </c>
      <c r="O63" s="40"/>
      <c r="P63" s="40"/>
      <c r="Q63" s="24">
        <v>5097.1499999999996</v>
      </c>
      <c r="R63" s="31">
        <v>5097.1499999999996</v>
      </c>
      <c r="S63" s="93">
        <v>1</v>
      </c>
      <c r="T63" s="31">
        <f t="shared" si="2"/>
        <v>5097.1499999999996</v>
      </c>
    </row>
    <row r="64" spans="1:20" x14ac:dyDescent="0.2">
      <c r="A64" s="135" t="s">
        <v>180</v>
      </c>
      <c r="B64" s="136"/>
      <c r="C64" s="136"/>
      <c r="D64" s="136"/>
      <c r="E64" s="138"/>
      <c r="F64" s="139"/>
      <c r="G64" s="139"/>
      <c r="H64" s="139"/>
      <c r="I64" s="139">
        <v>7276.08</v>
      </c>
      <c r="J64" s="139"/>
      <c r="K64" s="139"/>
      <c r="L64" s="139">
        <v>568099.82000000007</v>
      </c>
      <c r="M64" s="139">
        <v>165471.44</v>
      </c>
      <c r="N64" s="139">
        <v>102177.07999999999</v>
      </c>
      <c r="O64" s="139"/>
      <c r="P64" s="139"/>
      <c r="Q64" s="140">
        <v>843024.42</v>
      </c>
      <c r="R64" s="152">
        <v>843024.42</v>
      </c>
      <c r="S64" s="186">
        <v>1</v>
      </c>
      <c r="T64" s="152">
        <f t="shared" si="2"/>
        <v>843024.42</v>
      </c>
    </row>
    <row r="65" spans="1:20" x14ac:dyDescent="0.2">
      <c r="A65" s="4"/>
      <c r="B65" s="4"/>
      <c r="C65" s="4"/>
      <c r="D65" s="4"/>
      <c r="E65" s="35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9"/>
      <c r="R65" s="29"/>
      <c r="S65" s="91"/>
      <c r="T65" s="29"/>
    </row>
    <row r="66" spans="1:20" x14ac:dyDescent="0.2">
      <c r="A66" s="17" t="s">
        <v>54</v>
      </c>
      <c r="B66" s="19" t="s">
        <v>78</v>
      </c>
      <c r="C66" s="2" t="s">
        <v>37</v>
      </c>
      <c r="D66" s="4" t="s">
        <v>38</v>
      </c>
      <c r="E66" s="35"/>
      <c r="F66" s="36"/>
      <c r="G66" s="36"/>
      <c r="H66" s="36">
        <v>1646.3999999999999</v>
      </c>
      <c r="I66" s="36"/>
      <c r="J66" s="36"/>
      <c r="K66" s="36"/>
      <c r="L66" s="36"/>
      <c r="M66" s="36"/>
      <c r="N66" s="36"/>
      <c r="O66" s="36">
        <v>1120</v>
      </c>
      <c r="P66" s="36"/>
      <c r="Q66" s="9">
        <v>2766.3999999999996</v>
      </c>
      <c r="R66" s="29">
        <v>2766.3999999999996</v>
      </c>
      <c r="S66" s="91">
        <v>1</v>
      </c>
      <c r="T66" s="29">
        <f t="shared" ref="T66:T81" si="3">S66*Q66</f>
        <v>2766.3999999999996</v>
      </c>
    </row>
    <row r="67" spans="1:20" x14ac:dyDescent="0.2">
      <c r="A67" s="18"/>
      <c r="B67" s="20"/>
      <c r="C67" s="7" t="s">
        <v>147</v>
      </c>
      <c r="D67" s="8"/>
      <c r="E67" s="37"/>
      <c r="F67" s="38"/>
      <c r="G67" s="38"/>
      <c r="H67" s="38">
        <v>1646.3999999999999</v>
      </c>
      <c r="I67" s="38"/>
      <c r="J67" s="38"/>
      <c r="K67" s="38"/>
      <c r="L67" s="38"/>
      <c r="M67" s="38"/>
      <c r="N67" s="38"/>
      <c r="O67" s="38">
        <v>1120</v>
      </c>
      <c r="P67" s="38"/>
      <c r="Q67" s="10">
        <v>2766.3999999999996</v>
      </c>
      <c r="R67" s="30">
        <v>2766.3999999999996</v>
      </c>
      <c r="S67" s="92">
        <v>1</v>
      </c>
      <c r="T67" s="30">
        <f t="shared" si="3"/>
        <v>2766.3999999999996</v>
      </c>
    </row>
    <row r="68" spans="1:20" x14ac:dyDescent="0.2">
      <c r="A68" s="18"/>
      <c r="B68" s="22" t="s">
        <v>181</v>
      </c>
      <c r="C68" s="23"/>
      <c r="D68" s="23"/>
      <c r="E68" s="39"/>
      <c r="F68" s="40"/>
      <c r="G68" s="40"/>
      <c r="H68" s="40">
        <v>1646.3999999999999</v>
      </c>
      <c r="I68" s="40"/>
      <c r="J68" s="40"/>
      <c r="K68" s="40"/>
      <c r="L68" s="40"/>
      <c r="M68" s="40"/>
      <c r="N68" s="40"/>
      <c r="O68" s="40">
        <v>1120</v>
      </c>
      <c r="P68" s="40"/>
      <c r="Q68" s="24">
        <v>2766.3999999999996</v>
      </c>
      <c r="R68" s="31">
        <v>2766.3999999999996</v>
      </c>
      <c r="S68" s="93">
        <v>1</v>
      </c>
      <c r="T68" s="31">
        <f t="shared" si="3"/>
        <v>2766.3999999999996</v>
      </c>
    </row>
    <row r="69" spans="1:20" x14ac:dyDescent="0.2">
      <c r="A69" s="18"/>
      <c r="B69" s="19" t="s">
        <v>39</v>
      </c>
      <c r="C69" s="2" t="s">
        <v>11</v>
      </c>
      <c r="D69" s="4" t="s">
        <v>12</v>
      </c>
      <c r="E69" s="35">
        <v>156.5</v>
      </c>
      <c r="F69" s="36"/>
      <c r="G69" s="36"/>
      <c r="H69" s="36">
        <v>701.82999999999993</v>
      </c>
      <c r="I69" s="36"/>
      <c r="J69" s="36"/>
      <c r="K69" s="36"/>
      <c r="L69" s="36"/>
      <c r="M69" s="36"/>
      <c r="N69" s="36"/>
      <c r="O69" s="36"/>
      <c r="P69" s="36"/>
      <c r="Q69" s="9">
        <v>858.32999999999993</v>
      </c>
      <c r="R69" s="29">
        <v>858.32999999999993</v>
      </c>
      <c r="S69" s="91">
        <v>1</v>
      </c>
      <c r="T69" s="29">
        <f t="shared" si="3"/>
        <v>858.32999999999993</v>
      </c>
    </row>
    <row r="70" spans="1:20" x14ac:dyDescent="0.2">
      <c r="A70" s="18"/>
      <c r="B70" s="20"/>
      <c r="C70" s="7" t="s">
        <v>18</v>
      </c>
      <c r="D70" s="8"/>
      <c r="E70" s="37">
        <v>156.5</v>
      </c>
      <c r="F70" s="38"/>
      <c r="G70" s="38"/>
      <c r="H70" s="38">
        <v>701.82999999999993</v>
      </c>
      <c r="I70" s="38"/>
      <c r="J70" s="38"/>
      <c r="K70" s="38"/>
      <c r="L70" s="38"/>
      <c r="M70" s="38"/>
      <c r="N70" s="38"/>
      <c r="O70" s="38"/>
      <c r="P70" s="38"/>
      <c r="Q70" s="10">
        <v>858.32999999999993</v>
      </c>
      <c r="R70" s="30">
        <v>858.32999999999993</v>
      </c>
      <c r="S70" s="92">
        <v>1</v>
      </c>
      <c r="T70" s="30">
        <f t="shared" si="3"/>
        <v>858.32999999999993</v>
      </c>
    </row>
    <row r="71" spans="1:20" x14ac:dyDescent="0.2">
      <c r="A71" s="18"/>
      <c r="B71" s="22" t="s">
        <v>150</v>
      </c>
      <c r="C71" s="23"/>
      <c r="D71" s="23"/>
      <c r="E71" s="39">
        <v>156.5</v>
      </c>
      <c r="F71" s="40"/>
      <c r="G71" s="40"/>
      <c r="H71" s="40">
        <v>701.82999999999993</v>
      </c>
      <c r="I71" s="40"/>
      <c r="J71" s="40"/>
      <c r="K71" s="40"/>
      <c r="L71" s="40"/>
      <c r="M71" s="40"/>
      <c r="N71" s="40"/>
      <c r="O71" s="40"/>
      <c r="P71" s="40"/>
      <c r="Q71" s="24">
        <v>858.32999999999993</v>
      </c>
      <c r="R71" s="31">
        <v>858.32999999999993</v>
      </c>
      <c r="S71" s="93">
        <v>1</v>
      </c>
      <c r="T71" s="31">
        <f t="shared" si="3"/>
        <v>858.32999999999993</v>
      </c>
    </row>
    <row r="72" spans="1:20" x14ac:dyDescent="0.2">
      <c r="A72" s="18"/>
      <c r="B72" s="19" t="s">
        <v>79</v>
      </c>
      <c r="C72" s="2" t="s">
        <v>37</v>
      </c>
      <c r="D72" s="4" t="s">
        <v>38</v>
      </c>
      <c r="E72" s="35"/>
      <c r="F72" s="36"/>
      <c r="G72" s="36"/>
      <c r="H72" s="36"/>
      <c r="I72" s="36"/>
      <c r="J72" s="36"/>
      <c r="K72" s="36"/>
      <c r="L72" s="36"/>
      <c r="M72" s="36">
        <v>4704.5</v>
      </c>
      <c r="N72" s="36"/>
      <c r="O72" s="36"/>
      <c r="P72" s="36"/>
      <c r="Q72" s="9">
        <v>4704.5</v>
      </c>
      <c r="R72" s="29">
        <v>4704.5</v>
      </c>
      <c r="S72" s="91">
        <v>1</v>
      </c>
      <c r="T72" s="29">
        <f t="shared" si="3"/>
        <v>4704.5</v>
      </c>
    </row>
    <row r="73" spans="1:20" x14ac:dyDescent="0.2">
      <c r="A73" s="18"/>
      <c r="B73" s="20"/>
      <c r="C73" s="7" t="s">
        <v>147</v>
      </c>
      <c r="D73" s="8"/>
      <c r="E73" s="37"/>
      <c r="F73" s="38"/>
      <c r="G73" s="38"/>
      <c r="H73" s="38"/>
      <c r="I73" s="38"/>
      <c r="J73" s="38"/>
      <c r="K73" s="38"/>
      <c r="L73" s="38"/>
      <c r="M73" s="38">
        <v>4704.5</v>
      </c>
      <c r="N73" s="38"/>
      <c r="O73" s="38"/>
      <c r="P73" s="38"/>
      <c r="Q73" s="10">
        <v>4704.5</v>
      </c>
      <c r="R73" s="30">
        <v>4704.5</v>
      </c>
      <c r="S73" s="92">
        <v>1</v>
      </c>
      <c r="T73" s="30">
        <f t="shared" si="3"/>
        <v>4704.5</v>
      </c>
    </row>
    <row r="74" spans="1:20" x14ac:dyDescent="0.2">
      <c r="A74" s="18"/>
      <c r="B74" s="22" t="s">
        <v>186</v>
      </c>
      <c r="C74" s="23"/>
      <c r="D74" s="23"/>
      <c r="E74" s="39"/>
      <c r="F74" s="40"/>
      <c r="G74" s="40"/>
      <c r="H74" s="40"/>
      <c r="I74" s="40"/>
      <c r="J74" s="40"/>
      <c r="K74" s="40"/>
      <c r="L74" s="40"/>
      <c r="M74" s="40">
        <v>4704.5</v>
      </c>
      <c r="N74" s="40"/>
      <c r="O74" s="40"/>
      <c r="P74" s="40"/>
      <c r="Q74" s="24">
        <v>4704.5</v>
      </c>
      <c r="R74" s="31">
        <v>4704.5</v>
      </c>
      <c r="S74" s="93">
        <v>1</v>
      </c>
      <c r="T74" s="31">
        <f t="shared" si="3"/>
        <v>4704.5</v>
      </c>
    </row>
    <row r="75" spans="1:20" x14ac:dyDescent="0.2">
      <c r="A75" s="18"/>
      <c r="B75" s="19" t="s">
        <v>43</v>
      </c>
      <c r="C75" s="2" t="s">
        <v>11</v>
      </c>
      <c r="D75" s="4" t="s">
        <v>12</v>
      </c>
      <c r="E75" s="35"/>
      <c r="F75" s="36">
        <v>60.410000000000004</v>
      </c>
      <c r="G75" s="36"/>
      <c r="H75" s="36"/>
      <c r="I75" s="36"/>
      <c r="J75" s="36"/>
      <c r="K75" s="36">
        <v>165.88</v>
      </c>
      <c r="L75" s="36">
        <v>185.3</v>
      </c>
      <c r="M75" s="36">
        <v>200.7</v>
      </c>
      <c r="N75" s="36"/>
      <c r="O75" s="36"/>
      <c r="P75" s="36"/>
      <c r="Q75" s="9">
        <v>612.29</v>
      </c>
      <c r="R75" s="29">
        <v>612.29</v>
      </c>
      <c r="S75" s="91">
        <v>1</v>
      </c>
      <c r="T75" s="29">
        <f t="shared" si="3"/>
        <v>612.29</v>
      </c>
    </row>
    <row r="76" spans="1:20" x14ac:dyDescent="0.2">
      <c r="A76" s="18"/>
      <c r="B76" s="20"/>
      <c r="C76" s="7" t="s">
        <v>18</v>
      </c>
      <c r="D76" s="8"/>
      <c r="E76" s="37"/>
      <c r="F76" s="38">
        <v>60.410000000000004</v>
      </c>
      <c r="G76" s="38"/>
      <c r="H76" s="38"/>
      <c r="I76" s="38"/>
      <c r="J76" s="38"/>
      <c r="K76" s="38">
        <v>165.88</v>
      </c>
      <c r="L76" s="38">
        <v>185.3</v>
      </c>
      <c r="M76" s="38">
        <v>200.7</v>
      </c>
      <c r="N76" s="38"/>
      <c r="O76" s="38"/>
      <c r="P76" s="38"/>
      <c r="Q76" s="10">
        <v>612.29</v>
      </c>
      <c r="R76" s="30">
        <v>612.29</v>
      </c>
      <c r="S76" s="92">
        <v>1</v>
      </c>
      <c r="T76" s="30">
        <f t="shared" si="3"/>
        <v>612.29</v>
      </c>
    </row>
    <row r="77" spans="1:20" x14ac:dyDescent="0.2">
      <c r="A77" s="18"/>
      <c r="B77" s="22" t="s">
        <v>156</v>
      </c>
      <c r="C77" s="23"/>
      <c r="D77" s="23"/>
      <c r="E77" s="39"/>
      <c r="F77" s="40">
        <v>60.410000000000004</v>
      </c>
      <c r="G77" s="40"/>
      <c r="H77" s="40"/>
      <c r="I77" s="40"/>
      <c r="J77" s="40"/>
      <c r="K77" s="40">
        <v>165.88</v>
      </c>
      <c r="L77" s="40">
        <v>185.3</v>
      </c>
      <c r="M77" s="40">
        <v>200.7</v>
      </c>
      <c r="N77" s="40"/>
      <c r="O77" s="40"/>
      <c r="P77" s="40"/>
      <c r="Q77" s="24">
        <v>612.29</v>
      </c>
      <c r="R77" s="31">
        <v>612.29</v>
      </c>
      <c r="S77" s="93">
        <v>1</v>
      </c>
      <c r="T77" s="31">
        <f t="shared" si="3"/>
        <v>612.29</v>
      </c>
    </row>
    <row r="78" spans="1:20" x14ac:dyDescent="0.2">
      <c r="A78" s="18"/>
      <c r="B78" s="19" t="s">
        <v>88</v>
      </c>
      <c r="C78" s="2" t="s">
        <v>11</v>
      </c>
      <c r="D78" s="4" t="s">
        <v>12</v>
      </c>
      <c r="E78" s="35"/>
      <c r="F78" s="36"/>
      <c r="G78" s="36"/>
      <c r="H78" s="36"/>
      <c r="I78" s="36"/>
      <c r="J78" s="36"/>
      <c r="K78" s="36"/>
      <c r="L78" s="36"/>
      <c r="M78" s="36">
        <v>166</v>
      </c>
      <c r="N78" s="36"/>
      <c r="O78" s="36"/>
      <c r="P78" s="36"/>
      <c r="Q78" s="9">
        <v>166</v>
      </c>
      <c r="R78" s="29">
        <v>166</v>
      </c>
      <c r="S78" s="91">
        <v>1</v>
      </c>
      <c r="T78" s="29">
        <f t="shared" si="3"/>
        <v>166</v>
      </c>
    </row>
    <row r="79" spans="1:20" x14ac:dyDescent="0.2">
      <c r="A79" s="18"/>
      <c r="B79" s="20"/>
      <c r="C79" s="7" t="s">
        <v>18</v>
      </c>
      <c r="D79" s="8"/>
      <c r="E79" s="37"/>
      <c r="F79" s="38"/>
      <c r="G79" s="38"/>
      <c r="H79" s="38"/>
      <c r="I79" s="38"/>
      <c r="J79" s="38"/>
      <c r="K79" s="38"/>
      <c r="L79" s="38"/>
      <c r="M79" s="38">
        <v>166</v>
      </c>
      <c r="N79" s="38"/>
      <c r="O79" s="38"/>
      <c r="P79" s="38"/>
      <c r="Q79" s="10">
        <v>166</v>
      </c>
      <c r="R79" s="30">
        <v>166</v>
      </c>
      <c r="S79" s="92">
        <v>1</v>
      </c>
      <c r="T79" s="30">
        <f t="shared" si="3"/>
        <v>166</v>
      </c>
    </row>
    <row r="80" spans="1:20" x14ac:dyDescent="0.2">
      <c r="A80" s="18"/>
      <c r="B80" s="22" t="s">
        <v>190</v>
      </c>
      <c r="C80" s="23"/>
      <c r="D80" s="23"/>
      <c r="E80" s="39"/>
      <c r="F80" s="40"/>
      <c r="G80" s="40"/>
      <c r="H80" s="40"/>
      <c r="I80" s="40"/>
      <c r="J80" s="40"/>
      <c r="K80" s="40"/>
      <c r="L80" s="40"/>
      <c r="M80" s="40">
        <v>166</v>
      </c>
      <c r="N80" s="40"/>
      <c r="O80" s="40"/>
      <c r="P80" s="40"/>
      <c r="Q80" s="24">
        <v>166</v>
      </c>
      <c r="R80" s="31">
        <v>166</v>
      </c>
      <c r="S80" s="93">
        <v>1</v>
      </c>
      <c r="T80" s="31">
        <f t="shared" si="3"/>
        <v>166</v>
      </c>
    </row>
    <row r="81" spans="1:21" x14ac:dyDescent="0.2">
      <c r="A81" s="135" t="s">
        <v>191</v>
      </c>
      <c r="B81" s="136"/>
      <c r="C81" s="136"/>
      <c r="D81" s="136"/>
      <c r="E81" s="138">
        <v>156.5</v>
      </c>
      <c r="F81" s="139">
        <v>60.410000000000004</v>
      </c>
      <c r="G81" s="139"/>
      <c r="H81" s="139">
        <v>2348.2299999999996</v>
      </c>
      <c r="I81" s="139"/>
      <c r="J81" s="139"/>
      <c r="K81" s="139">
        <v>165.88</v>
      </c>
      <c r="L81" s="139">
        <v>185.3</v>
      </c>
      <c r="M81" s="139">
        <v>5071.2</v>
      </c>
      <c r="N81" s="139"/>
      <c r="O81" s="139">
        <v>1120</v>
      </c>
      <c r="P81" s="139"/>
      <c r="Q81" s="140">
        <v>9107.52</v>
      </c>
      <c r="R81" s="152">
        <v>9107.52</v>
      </c>
      <c r="S81" s="186">
        <v>1</v>
      </c>
      <c r="T81" s="152">
        <f t="shared" si="3"/>
        <v>9107.52</v>
      </c>
    </row>
    <row r="82" spans="1:21" x14ac:dyDescent="0.2">
      <c r="A82" s="4"/>
      <c r="B82" s="4"/>
      <c r="C82" s="4"/>
      <c r="D82" s="4"/>
      <c r="E82" s="35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9"/>
      <c r="R82" s="29"/>
      <c r="S82" s="91"/>
      <c r="T82" s="29"/>
    </row>
    <row r="83" spans="1:21" x14ac:dyDescent="0.2">
      <c r="A83" s="17" t="s">
        <v>15</v>
      </c>
      <c r="B83" s="19" t="s">
        <v>56</v>
      </c>
      <c r="C83" s="2" t="s">
        <v>57</v>
      </c>
      <c r="D83" s="4" t="s">
        <v>58</v>
      </c>
      <c r="E83" s="35">
        <v>1.25</v>
      </c>
      <c r="F83" s="36"/>
      <c r="G83" s="36"/>
      <c r="H83" s="36">
        <v>10.87</v>
      </c>
      <c r="I83" s="36">
        <v>105.83</v>
      </c>
      <c r="J83" s="36"/>
      <c r="K83" s="36"/>
      <c r="L83" s="36">
        <v>3221.7</v>
      </c>
      <c r="M83" s="36">
        <v>924.08</v>
      </c>
      <c r="N83" s="36">
        <v>587.41999999999996</v>
      </c>
      <c r="O83" s="36">
        <v>7.39</v>
      </c>
      <c r="P83" s="36"/>
      <c r="Q83" s="9">
        <v>4858.54</v>
      </c>
      <c r="R83" s="29">
        <v>4858.54</v>
      </c>
      <c r="S83" s="91">
        <v>1</v>
      </c>
      <c r="T83" s="29">
        <f t="shared" ref="T83:T93" si="4">S83*Q83</f>
        <v>4858.54</v>
      </c>
    </row>
    <row r="84" spans="1:21" x14ac:dyDescent="0.2">
      <c r="A84" s="18"/>
      <c r="B84" s="20"/>
      <c r="C84" s="7" t="s">
        <v>192</v>
      </c>
      <c r="D84" s="8"/>
      <c r="E84" s="37">
        <v>1.25</v>
      </c>
      <c r="F84" s="38"/>
      <c r="G84" s="38"/>
      <c r="H84" s="38">
        <v>10.87</v>
      </c>
      <c r="I84" s="38">
        <v>105.83</v>
      </c>
      <c r="J84" s="38"/>
      <c r="K84" s="38"/>
      <c r="L84" s="38">
        <v>3221.7</v>
      </c>
      <c r="M84" s="38">
        <v>924.08</v>
      </c>
      <c r="N84" s="38">
        <v>587.41999999999996</v>
      </c>
      <c r="O84" s="38">
        <v>7.39</v>
      </c>
      <c r="P84" s="38"/>
      <c r="Q84" s="10">
        <v>4858.54</v>
      </c>
      <c r="R84" s="30">
        <v>4858.54</v>
      </c>
      <c r="S84" s="92">
        <v>1</v>
      </c>
      <c r="T84" s="30">
        <f t="shared" si="4"/>
        <v>4858.54</v>
      </c>
    </row>
    <row r="85" spans="1:21" x14ac:dyDescent="0.2">
      <c r="A85" s="18"/>
      <c r="B85" s="20"/>
      <c r="C85" s="2" t="s">
        <v>11</v>
      </c>
      <c r="D85" s="4" t="s">
        <v>12</v>
      </c>
      <c r="E85" s="35"/>
      <c r="F85" s="36"/>
      <c r="G85" s="36"/>
      <c r="H85" s="36"/>
      <c r="I85" s="36">
        <v>478.52</v>
      </c>
      <c r="J85" s="36"/>
      <c r="K85" s="36"/>
      <c r="L85" s="36"/>
      <c r="M85" s="36"/>
      <c r="N85" s="36"/>
      <c r="O85" s="36"/>
      <c r="P85" s="36"/>
      <c r="Q85" s="9">
        <v>478.52</v>
      </c>
      <c r="R85" s="29">
        <v>478.52</v>
      </c>
      <c r="S85" s="91">
        <v>1</v>
      </c>
      <c r="T85" s="29">
        <f t="shared" si="4"/>
        <v>478.52</v>
      </c>
    </row>
    <row r="86" spans="1:21" x14ac:dyDescent="0.2">
      <c r="A86" s="18"/>
      <c r="B86" s="20"/>
      <c r="C86" s="3"/>
      <c r="D86" s="6" t="s">
        <v>63</v>
      </c>
      <c r="E86" s="52"/>
      <c r="F86" s="53"/>
      <c r="G86" s="53"/>
      <c r="H86" s="53"/>
      <c r="I86" s="53"/>
      <c r="J86" s="53"/>
      <c r="K86" s="53"/>
      <c r="L86" s="53">
        <v>30118.04</v>
      </c>
      <c r="M86" s="53">
        <v>8109.11</v>
      </c>
      <c r="N86" s="53">
        <v>35511.83</v>
      </c>
      <c r="O86" s="53"/>
      <c r="P86" s="53"/>
      <c r="Q86" s="11">
        <v>73738.98000000001</v>
      </c>
      <c r="R86" s="51">
        <v>73738.98000000001</v>
      </c>
      <c r="S86" s="95">
        <v>1</v>
      </c>
      <c r="T86" s="51">
        <f t="shared" si="4"/>
        <v>73738.98000000001</v>
      </c>
    </row>
    <row r="87" spans="1:21" x14ac:dyDescent="0.2">
      <c r="A87" s="18"/>
      <c r="B87" s="20"/>
      <c r="C87" s="7" t="s">
        <v>18</v>
      </c>
      <c r="D87" s="8"/>
      <c r="E87" s="37"/>
      <c r="F87" s="38"/>
      <c r="G87" s="38"/>
      <c r="H87" s="38"/>
      <c r="I87" s="38">
        <v>478.52</v>
      </c>
      <c r="J87" s="38"/>
      <c r="K87" s="38"/>
      <c r="L87" s="38">
        <v>30118.04</v>
      </c>
      <c r="M87" s="38">
        <v>8109.11</v>
      </c>
      <c r="N87" s="38">
        <v>35511.83</v>
      </c>
      <c r="O87" s="38"/>
      <c r="P87" s="38"/>
      <c r="Q87" s="10">
        <v>74217.500000000015</v>
      </c>
      <c r="R87" s="30">
        <v>74217.500000000015</v>
      </c>
      <c r="S87" s="92">
        <v>1</v>
      </c>
      <c r="T87" s="30">
        <f t="shared" si="4"/>
        <v>74217.500000000015</v>
      </c>
    </row>
    <row r="88" spans="1:21" x14ac:dyDescent="0.2">
      <c r="A88" s="18"/>
      <c r="B88" s="22" t="s">
        <v>193</v>
      </c>
      <c r="C88" s="23"/>
      <c r="D88" s="23"/>
      <c r="E88" s="39">
        <v>1.25</v>
      </c>
      <c r="F88" s="40"/>
      <c r="G88" s="40"/>
      <c r="H88" s="40">
        <v>10.87</v>
      </c>
      <c r="I88" s="40">
        <v>584.35</v>
      </c>
      <c r="J88" s="40"/>
      <c r="K88" s="40"/>
      <c r="L88" s="40">
        <v>33339.74</v>
      </c>
      <c r="M88" s="40">
        <v>9033.19</v>
      </c>
      <c r="N88" s="40">
        <v>36099.25</v>
      </c>
      <c r="O88" s="40">
        <v>7.39</v>
      </c>
      <c r="P88" s="40"/>
      <c r="Q88" s="24">
        <v>79076.040000000008</v>
      </c>
      <c r="R88" s="31">
        <v>79076.040000000008</v>
      </c>
      <c r="S88" s="93">
        <v>1</v>
      </c>
      <c r="T88" s="31">
        <f t="shared" si="4"/>
        <v>79076.040000000008</v>
      </c>
    </row>
    <row r="89" spans="1:21" x14ac:dyDescent="0.2">
      <c r="A89" s="18"/>
      <c r="B89" s="19" t="s">
        <v>14</v>
      </c>
      <c r="C89" s="2" t="s">
        <v>11</v>
      </c>
      <c r="D89" s="4" t="s">
        <v>64</v>
      </c>
      <c r="E89" s="35"/>
      <c r="F89" s="36"/>
      <c r="G89" s="36"/>
      <c r="H89" s="36"/>
      <c r="I89" s="36"/>
      <c r="J89" s="36"/>
      <c r="K89" s="36"/>
      <c r="L89" s="36">
        <v>94730.06</v>
      </c>
      <c r="M89" s="36">
        <v>9822.75</v>
      </c>
      <c r="N89" s="36">
        <v>6391.69</v>
      </c>
      <c r="O89" s="36"/>
      <c r="P89" s="36"/>
      <c r="Q89" s="9">
        <v>110944.5</v>
      </c>
      <c r="R89" s="29">
        <v>110944.5</v>
      </c>
      <c r="S89" s="91">
        <v>1</v>
      </c>
      <c r="T89" s="29">
        <f t="shared" si="4"/>
        <v>110944.5</v>
      </c>
    </row>
    <row r="90" spans="1:21" x14ac:dyDescent="0.2">
      <c r="A90" s="18"/>
      <c r="B90" s="20"/>
      <c r="C90" s="3"/>
      <c r="D90" s="6" t="s">
        <v>12</v>
      </c>
      <c r="E90" s="52">
        <v>466.2</v>
      </c>
      <c r="F90" s="53">
        <v>157.78</v>
      </c>
      <c r="G90" s="53">
        <v>-7.99</v>
      </c>
      <c r="H90" s="53">
        <v>894.5</v>
      </c>
      <c r="I90" s="53">
        <v>2567.5500000000002</v>
      </c>
      <c r="J90" s="53">
        <v>1165.2199999999998</v>
      </c>
      <c r="K90" s="53">
        <v>171.73999999999998</v>
      </c>
      <c r="L90" s="53">
        <v>791.3599999999999</v>
      </c>
      <c r="M90" s="53">
        <v>6669.6399999999994</v>
      </c>
      <c r="N90" s="53">
        <v>4682.24</v>
      </c>
      <c r="O90" s="53">
        <v>92.63</v>
      </c>
      <c r="P90" s="53"/>
      <c r="Q90" s="11">
        <v>17650.87</v>
      </c>
      <c r="R90" s="51">
        <v>17650.87</v>
      </c>
      <c r="S90" s="95">
        <v>1</v>
      </c>
      <c r="T90" s="51">
        <f t="shared" si="4"/>
        <v>17650.87</v>
      </c>
    </row>
    <row r="91" spans="1:21" x14ac:dyDescent="0.2">
      <c r="A91" s="18"/>
      <c r="B91" s="20"/>
      <c r="C91" s="7" t="s">
        <v>18</v>
      </c>
      <c r="D91" s="8"/>
      <c r="E91" s="37">
        <v>466.2</v>
      </c>
      <c r="F91" s="38">
        <v>157.78</v>
      </c>
      <c r="G91" s="38">
        <v>-7.99</v>
      </c>
      <c r="H91" s="38">
        <v>894.5</v>
      </c>
      <c r="I91" s="38">
        <v>2567.5500000000002</v>
      </c>
      <c r="J91" s="38">
        <v>1165.2199999999998</v>
      </c>
      <c r="K91" s="38">
        <v>171.73999999999998</v>
      </c>
      <c r="L91" s="38">
        <v>95521.42</v>
      </c>
      <c r="M91" s="38">
        <v>16492.39</v>
      </c>
      <c r="N91" s="38">
        <v>11073.93</v>
      </c>
      <c r="O91" s="38">
        <v>92.63</v>
      </c>
      <c r="P91" s="38"/>
      <c r="Q91" s="10">
        <v>128595.37</v>
      </c>
      <c r="R91" s="30">
        <v>128595.37</v>
      </c>
      <c r="S91" s="92">
        <v>1</v>
      </c>
      <c r="T91" s="30">
        <f t="shared" si="4"/>
        <v>128595.37</v>
      </c>
    </row>
    <row r="92" spans="1:21" x14ac:dyDescent="0.2">
      <c r="A92" s="18"/>
      <c r="B92" s="22" t="s">
        <v>20</v>
      </c>
      <c r="C92" s="23"/>
      <c r="D92" s="23"/>
      <c r="E92" s="39">
        <v>466.2</v>
      </c>
      <c r="F92" s="40">
        <v>157.78</v>
      </c>
      <c r="G92" s="40">
        <v>-7.99</v>
      </c>
      <c r="H92" s="40">
        <v>894.5</v>
      </c>
      <c r="I92" s="40">
        <v>2567.5500000000002</v>
      </c>
      <c r="J92" s="40">
        <v>1165.2199999999998</v>
      </c>
      <c r="K92" s="40">
        <v>171.73999999999998</v>
      </c>
      <c r="L92" s="40">
        <v>95521.42</v>
      </c>
      <c r="M92" s="40">
        <v>16492.39</v>
      </c>
      <c r="N92" s="40">
        <v>11073.93</v>
      </c>
      <c r="O92" s="40">
        <v>92.63</v>
      </c>
      <c r="P92" s="40"/>
      <c r="Q92" s="24">
        <v>128595.37</v>
      </c>
      <c r="R92" s="31">
        <v>128595.37</v>
      </c>
      <c r="S92" s="93">
        <v>1</v>
      </c>
      <c r="T92" s="31">
        <f t="shared" si="4"/>
        <v>128595.37</v>
      </c>
    </row>
    <row r="93" spans="1:21" x14ac:dyDescent="0.2">
      <c r="A93" s="135" t="s">
        <v>22</v>
      </c>
      <c r="B93" s="136"/>
      <c r="C93" s="136"/>
      <c r="D93" s="136"/>
      <c r="E93" s="138">
        <v>467.45</v>
      </c>
      <c r="F93" s="139">
        <v>157.78</v>
      </c>
      <c r="G93" s="139">
        <v>-7.99</v>
      </c>
      <c r="H93" s="139">
        <v>905.37</v>
      </c>
      <c r="I93" s="139">
        <v>3151.9</v>
      </c>
      <c r="J93" s="139">
        <v>1165.2199999999998</v>
      </c>
      <c r="K93" s="139">
        <v>171.73999999999998</v>
      </c>
      <c r="L93" s="139">
        <v>128861.15999999999</v>
      </c>
      <c r="M93" s="139">
        <v>25525.58</v>
      </c>
      <c r="N93" s="139">
        <v>47173.18</v>
      </c>
      <c r="O93" s="139">
        <v>100.02</v>
      </c>
      <c r="P93" s="139"/>
      <c r="Q93" s="140">
        <v>207671.41</v>
      </c>
      <c r="R93" s="152">
        <v>207671.41</v>
      </c>
      <c r="S93" s="186">
        <v>1</v>
      </c>
      <c r="T93" s="152">
        <f t="shared" si="4"/>
        <v>207671.41</v>
      </c>
    </row>
    <row r="94" spans="1:21" x14ac:dyDescent="0.2">
      <c r="A94" s="4"/>
      <c r="B94" s="4"/>
      <c r="C94" s="4"/>
      <c r="D94" s="4"/>
      <c r="E94" s="35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9"/>
      <c r="R94" s="29"/>
      <c r="S94" s="91"/>
      <c r="T94" s="29"/>
    </row>
    <row r="95" spans="1:21" ht="25.5" x14ac:dyDescent="0.2">
      <c r="A95" s="158" t="s">
        <v>66</v>
      </c>
      <c r="B95" s="19" t="s">
        <v>67</v>
      </c>
      <c r="C95" s="2" t="s">
        <v>68</v>
      </c>
      <c r="D95" s="4" t="s">
        <v>92</v>
      </c>
      <c r="E95" s="35"/>
      <c r="F95" s="36"/>
      <c r="G95" s="36"/>
      <c r="H95" s="36">
        <v>1188.95</v>
      </c>
      <c r="I95" s="36"/>
      <c r="J95" s="36"/>
      <c r="K95" s="36"/>
      <c r="L95" s="36"/>
      <c r="M95" s="36"/>
      <c r="N95" s="36"/>
      <c r="O95" s="36"/>
      <c r="P95" s="36">
        <v>7354.51</v>
      </c>
      <c r="Q95" s="9">
        <v>8543.4600000000009</v>
      </c>
      <c r="R95" s="29">
        <v>8543.4600000000009</v>
      </c>
      <c r="S95" s="91">
        <v>1</v>
      </c>
      <c r="T95" s="29">
        <f t="shared" ref="T95:T100" si="5">S95*Q95</f>
        <v>8543.4600000000009</v>
      </c>
    </row>
    <row r="96" spans="1:21" x14ac:dyDescent="0.2">
      <c r="A96" s="18"/>
      <c r="B96" s="20"/>
      <c r="C96" s="3"/>
      <c r="D96" s="6" t="s">
        <v>69</v>
      </c>
      <c r="E96" s="52">
        <v>1922.53</v>
      </c>
      <c r="F96" s="53">
        <v>1990.41</v>
      </c>
      <c r="G96" s="53">
        <v>1980.99</v>
      </c>
      <c r="H96" s="53">
        <v>2012.61</v>
      </c>
      <c r="I96" s="53">
        <v>2103.37</v>
      </c>
      <c r="J96" s="53">
        <v>2193.5700000000002</v>
      </c>
      <c r="K96" s="53">
        <v>2228.2399999999998</v>
      </c>
      <c r="L96" s="53">
        <v>4451.82</v>
      </c>
      <c r="M96" s="53">
        <v>6961.54</v>
      </c>
      <c r="N96" s="53">
        <v>7707.59</v>
      </c>
      <c r="O96" s="59">
        <v>8124.22</v>
      </c>
      <c r="P96" s="59">
        <v>-2008.72</v>
      </c>
      <c r="Q96" s="11">
        <v>39668.17</v>
      </c>
      <c r="R96" s="51">
        <v>39668.17</v>
      </c>
      <c r="S96" s="95">
        <v>0.84583357387043567</v>
      </c>
      <c r="T96" s="104">
        <f t="shared" si="5"/>
        <v>33552.67</v>
      </c>
      <c r="U96" s="109"/>
    </row>
    <row r="97" spans="1:20" x14ac:dyDescent="0.2">
      <c r="A97" s="18"/>
      <c r="B97" s="20"/>
      <c r="C97" s="3"/>
      <c r="D97" s="6" t="s">
        <v>70</v>
      </c>
      <c r="E97" s="52">
        <v>84.69</v>
      </c>
      <c r="F97" s="53">
        <v>12.31</v>
      </c>
      <c r="G97" s="53">
        <v>-1.4</v>
      </c>
      <c r="H97" s="53">
        <v>203.91</v>
      </c>
      <c r="I97" s="53">
        <v>582.41</v>
      </c>
      <c r="J97" s="53">
        <v>159.95999999999998</v>
      </c>
      <c r="K97" s="53">
        <v>27.71</v>
      </c>
      <c r="L97" s="53">
        <v>27779.47</v>
      </c>
      <c r="M97" s="53">
        <v>9301.64</v>
      </c>
      <c r="N97" s="53">
        <v>5585.0999999999995</v>
      </c>
      <c r="O97" s="53">
        <v>-961.51</v>
      </c>
      <c r="P97" s="53"/>
      <c r="Q97" s="11">
        <v>42774.289999999994</v>
      </c>
      <c r="R97" s="51">
        <v>42774.289999999994</v>
      </c>
      <c r="S97" s="95">
        <v>1</v>
      </c>
      <c r="T97" s="104">
        <f t="shared" si="5"/>
        <v>42774.289999999994</v>
      </c>
    </row>
    <row r="98" spans="1:20" x14ac:dyDescent="0.2">
      <c r="A98" s="18"/>
      <c r="B98" s="20"/>
      <c r="C98" s="3"/>
      <c r="D98" s="6" t="s">
        <v>71</v>
      </c>
      <c r="E98" s="52">
        <v>1.66</v>
      </c>
      <c r="F98" s="53">
        <v>0.52</v>
      </c>
      <c r="G98" s="53">
        <v>-0.03</v>
      </c>
      <c r="H98" s="53">
        <v>2.9699999999999998</v>
      </c>
      <c r="I98" s="53">
        <v>15.61</v>
      </c>
      <c r="J98" s="53">
        <v>5.15</v>
      </c>
      <c r="K98" s="53">
        <v>0.31</v>
      </c>
      <c r="L98" s="53">
        <v>3698.0299999999997</v>
      </c>
      <c r="M98" s="53">
        <v>2104.62</v>
      </c>
      <c r="N98" s="53">
        <v>179.07999999999998</v>
      </c>
      <c r="O98" s="53">
        <v>-18.37</v>
      </c>
      <c r="P98" s="53"/>
      <c r="Q98" s="11">
        <v>5989.55</v>
      </c>
      <c r="R98" s="51">
        <v>5989.55</v>
      </c>
      <c r="S98" s="95">
        <v>1</v>
      </c>
      <c r="T98" s="104">
        <f t="shared" si="5"/>
        <v>5989.55</v>
      </c>
    </row>
    <row r="99" spans="1:20" x14ac:dyDescent="0.2">
      <c r="A99" s="18"/>
      <c r="B99" s="20"/>
      <c r="C99" s="3"/>
      <c r="D99" s="6" t="s">
        <v>89</v>
      </c>
      <c r="E99" s="52"/>
      <c r="F99" s="53"/>
      <c r="G99" s="53">
        <v>-0.2</v>
      </c>
      <c r="H99" s="53">
        <v>8.02</v>
      </c>
      <c r="I99" s="53">
        <v>33.83</v>
      </c>
      <c r="J99" s="53">
        <v>9.3699999999999992</v>
      </c>
      <c r="K99" s="53">
        <v>1.02</v>
      </c>
      <c r="L99" s="53">
        <v>1710.65</v>
      </c>
      <c r="M99" s="53">
        <v>273.27999999999997</v>
      </c>
      <c r="N99" s="53">
        <v>311.75</v>
      </c>
      <c r="O99" s="53">
        <v>-23.200000000000003</v>
      </c>
      <c r="P99" s="53"/>
      <c r="Q99" s="11">
        <v>2324.5200000000004</v>
      </c>
      <c r="R99" s="51">
        <v>2324.5200000000004</v>
      </c>
      <c r="S99" s="95">
        <v>1</v>
      </c>
      <c r="T99" s="51">
        <f t="shared" si="5"/>
        <v>2324.5200000000004</v>
      </c>
    </row>
    <row r="100" spans="1:20" x14ac:dyDescent="0.2">
      <c r="A100" s="18"/>
      <c r="B100" s="20"/>
      <c r="C100" s="3"/>
      <c r="D100" s="6" t="s">
        <v>72</v>
      </c>
      <c r="E100" s="52">
        <v>532.08999999999992</v>
      </c>
      <c r="F100" s="53">
        <v>377.3</v>
      </c>
      <c r="G100" s="53">
        <v>-15.290000000000001</v>
      </c>
      <c r="H100" s="53">
        <v>1734.51</v>
      </c>
      <c r="I100" s="53">
        <v>-55.260000000000005</v>
      </c>
      <c r="J100" s="53">
        <v>2942.05</v>
      </c>
      <c r="K100" s="53">
        <v>452.94</v>
      </c>
      <c r="L100" s="53">
        <v>2185.0500000000002</v>
      </c>
      <c r="M100" s="53">
        <v>-187.80000000000018</v>
      </c>
      <c r="N100" s="53"/>
      <c r="O100" s="53"/>
      <c r="P100" s="53"/>
      <c r="Q100" s="11">
        <v>7965.5899999999992</v>
      </c>
      <c r="R100" s="51">
        <v>7965.5899999999992</v>
      </c>
      <c r="S100" s="95">
        <v>1</v>
      </c>
      <c r="T100" s="51">
        <f t="shared" si="5"/>
        <v>7965.5899999999992</v>
      </c>
    </row>
    <row r="101" spans="1:20" x14ac:dyDescent="0.2">
      <c r="A101" s="18"/>
      <c r="B101" s="20"/>
      <c r="C101" s="7" t="s">
        <v>194</v>
      </c>
      <c r="D101" s="8"/>
      <c r="E101" s="37">
        <v>2540.9700000000003</v>
      </c>
      <c r="F101" s="38">
        <v>2380.54</v>
      </c>
      <c r="G101" s="38">
        <v>1964.07</v>
      </c>
      <c r="H101" s="38">
        <v>5150.9699999999993</v>
      </c>
      <c r="I101" s="38">
        <v>2679.9599999999996</v>
      </c>
      <c r="J101" s="38">
        <v>5310.1</v>
      </c>
      <c r="K101" s="38">
        <v>2710.22</v>
      </c>
      <c r="L101" s="38">
        <v>39825.020000000004</v>
      </c>
      <c r="M101" s="38">
        <v>18453.28</v>
      </c>
      <c r="N101" s="38">
        <v>13783.519999999999</v>
      </c>
      <c r="O101" s="38">
        <v>7121.14</v>
      </c>
      <c r="P101" s="38">
        <v>5345.79</v>
      </c>
      <c r="Q101" s="10">
        <v>107265.57999999999</v>
      </c>
      <c r="R101" s="30">
        <v>107265.57999999999</v>
      </c>
      <c r="S101" s="92">
        <f>+T101/R101</f>
        <v>0.9429873031031949</v>
      </c>
      <c r="T101" s="30">
        <f>SUBTOTAL(9,T95:T100)</f>
        <v>101150.07999999999</v>
      </c>
    </row>
    <row r="102" spans="1:20" x14ac:dyDescent="0.2">
      <c r="A102" s="18"/>
      <c r="B102" s="22" t="s">
        <v>195</v>
      </c>
      <c r="C102" s="23"/>
      <c r="D102" s="23"/>
      <c r="E102" s="39">
        <v>2540.9700000000003</v>
      </c>
      <c r="F102" s="40">
        <v>2380.54</v>
      </c>
      <c r="G102" s="40">
        <v>1964.07</v>
      </c>
      <c r="H102" s="40">
        <v>5150.9699999999993</v>
      </c>
      <c r="I102" s="40">
        <v>2679.9599999999996</v>
      </c>
      <c r="J102" s="40">
        <v>5310.1</v>
      </c>
      <c r="K102" s="40">
        <v>2710.22</v>
      </c>
      <c r="L102" s="40">
        <v>39825.020000000004</v>
      </c>
      <c r="M102" s="40">
        <v>18453.28</v>
      </c>
      <c r="N102" s="40">
        <v>13783.519999999999</v>
      </c>
      <c r="O102" s="40">
        <v>7121.14</v>
      </c>
      <c r="P102" s="40">
        <v>5345.79</v>
      </c>
      <c r="Q102" s="24">
        <v>107265.57999999999</v>
      </c>
      <c r="R102" s="31">
        <v>107265.57999999999</v>
      </c>
      <c r="S102" s="93">
        <f t="shared" ref="S102:S103" si="6">+T102/R102</f>
        <v>0.9429873031031949</v>
      </c>
      <c r="T102" s="31">
        <f>SUBTOTAL(9,T95:T101)</f>
        <v>101150.07999999999</v>
      </c>
    </row>
    <row r="103" spans="1:20" x14ac:dyDescent="0.2">
      <c r="A103" s="135" t="s">
        <v>196</v>
      </c>
      <c r="B103" s="136"/>
      <c r="C103" s="136"/>
      <c r="D103" s="136"/>
      <c r="E103" s="138">
        <v>2540.9700000000003</v>
      </c>
      <c r="F103" s="139">
        <v>2380.54</v>
      </c>
      <c r="G103" s="139">
        <v>1964.07</v>
      </c>
      <c r="H103" s="139">
        <v>5150.9699999999993</v>
      </c>
      <c r="I103" s="139">
        <v>2679.9599999999996</v>
      </c>
      <c r="J103" s="139">
        <v>5310.1</v>
      </c>
      <c r="K103" s="139">
        <v>2710.22</v>
      </c>
      <c r="L103" s="139">
        <v>39825.020000000004</v>
      </c>
      <c r="M103" s="139">
        <v>18453.28</v>
      </c>
      <c r="N103" s="139">
        <v>13783.519999999999</v>
      </c>
      <c r="O103" s="139">
        <v>7121.14</v>
      </c>
      <c r="P103" s="139">
        <v>5345.79</v>
      </c>
      <c r="Q103" s="140">
        <v>107265.57999999999</v>
      </c>
      <c r="R103" s="152">
        <v>107265.57999999999</v>
      </c>
      <c r="S103" s="186">
        <f t="shared" si="6"/>
        <v>0.9429873031031949</v>
      </c>
      <c r="T103" s="152">
        <f>SUBTOTAL(9,T95:T102)</f>
        <v>101150.07999999999</v>
      </c>
    </row>
    <row r="104" spans="1:20" ht="13.5" thickBot="1" x14ac:dyDescent="0.25">
      <c r="A104" s="4"/>
      <c r="B104" s="4"/>
      <c r="C104" s="4"/>
      <c r="D104" s="4"/>
      <c r="E104" s="35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9"/>
      <c r="R104" s="29"/>
      <c r="S104" s="91"/>
      <c r="T104" s="29"/>
    </row>
    <row r="105" spans="1:20" ht="13.5" thickBot="1" x14ac:dyDescent="0.25">
      <c r="A105" s="142" t="s">
        <v>17</v>
      </c>
      <c r="B105" s="143"/>
      <c r="C105" s="143"/>
      <c r="D105" s="143"/>
      <c r="E105" s="144">
        <v>4033.95</v>
      </c>
      <c r="F105" s="145">
        <v>2857.4300000000003</v>
      </c>
      <c r="G105" s="145">
        <v>1938.47</v>
      </c>
      <c r="H105" s="145">
        <v>14068.12</v>
      </c>
      <c r="I105" s="145">
        <v>17955.130000000005</v>
      </c>
      <c r="J105" s="145">
        <v>9032.4500000000007</v>
      </c>
      <c r="K105" s="145">
        <v>3239.9999999999995</v>
      </c>
      <c r="L105" s="145">
        <v>739355.63</v>
      </c>
      <c r="M105" s="145">
        <v>214099.84</v>
      </c>
      <c r="N105" s="145">
        <v>166098.77999999997</v>
      </c>
      <c r="O105" s="145">
        <v>-21536.539999999997</v>
      </c>
      <c r="P105" s="145">
        <v>5345.79</v>
      </c>
      <c r="Q105" s="146">
        <v>1156489.0500000003</v>
      </c>
      <c r="R105" s="153">
        <v>1156489.0500000003</v>
      </c>
      <c r="S105" s="189">
        <f>+T105/R105</f>
        <v>0.9947120121889611</v>
      </c>
      <c r="T105" s="153">
        <f>+T103+T93+T81+T64+T37+T11</f>
        <v>1150373.5500000003</v>
      </c>
    </row>
    <row r="109" spans="1:20" ht="13.5" thickBot="1" x14ac:dyDescent="0.25"/>
    <row r="110" spans="1:20" x14ac:dyDescent="0.2">
      <c r="Q110" s="47" t="s">
        <v>26</v>
      </c>
      <c r="R110" s="48">
        <v>0</v>
      </c>
    </row>
    <row r="111" spans="1:20" x14ac:dyDescent="0.2">
      <c r="Q111" s="45" t="s">
        <v>27</v>
      </c>
      <c r="R111" s="46">
        <v>0</v>
      </c>
    </row>
    <row r="112" spans="1:20" x14ac:dyDescent="0.2">
      <c r="Q112" s="45" t="s">
        <v>28</v>
      </c>
      <c r="R112" s="46">
        <v>156592.82999999993</v>
      </c>
    </row>
    <row r="113" spans="17:18" ht="13.5" thickBot="1" x14ac:dyDescent="0.25">
      <c r="Q113" s="45" t="s">
        <v>29</v>
      </c>
      <c r="R113" s="46">
        <v>999896.22</v>
      </c>
    </row>
    <row r="114" spans="17:18" ht="13.5" thickBot="1" x14ac:dyDescent="0.25">
      <c r="Q114" s="49" t="s">
        <v>30</v>
      </c>
      <c r="R114" s="50">
        <v>1156489.0499999998</v>
      </c>
    </row>
  </sheetData>
  <pageMargins left="0.5" right="0.5" top="0.75" bottom="0.75" header="0.3" footer="0.3"/>
  <pageSetup scale="52" fitToHeight="2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5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D71" sqref="D71"/>
    </sheetView>
  </sheetViews>
  <sheetFormatPr defaultRowHeight="12.75" x14ac:dyDescent="0.2"/>
  <cols>
    <col min="1" max="1" width="17.28515625" customWidth="1"/>
    <col min="2" max="2" width="25.42578125" customWidth="1"/>
    <col min="3" max="3" width="18.5703125" customWidth="1"/>
    <col min="4" max="4" width="34.5703125" customWidth="1"/>
    <col min="5" max="6" width="7.42578125" bestFit="1" customWidth="1"/>
    <col min="7" max="7" width="8.5703125" bestFit="1" customWidth="1"/>
    <col min="8" max="13" width="7.42578125" bestFit="1" customWidth="1"/>
    <col min="14" max="14" width="5.85546875" bestFit="1" customWidth="1"/>
    <col min="15" max="15" width="8.5703125" bestFit="1" customWidth="1"/>
    <col min="16" max="16" width="9.28515625" bestFit="1" customWidth="1"/>
    <col min="17" max="17" width="14.5703125" bestFit="1" customWidth="1"/>
    <col min="18" max="18" width="12.42578125" bestFit="1" customWidth="1"/>
    <col min="19" max="19" width="8.140625" style="96" bestFit="1" customWidth="1"/>
    <col min="20" max="20" width="16.42578125" bestFit="1" customWidth="1"/>
  </cols>
  <sheetData>
    <row r="1" spans="1:24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97"/>
      <c r="T1" s="1"/>
    </row>
    <row r="2" spans="1:24" x14ac:dyDescent="0.2">
      <c r="A2" t="s">
        <v>205</v>
      </c>
      <c r="B2" t="s">
        <v>198</v>
      </c>
    </row>
    <row r="4" spans="1:24" x14ac:dyDescent="0.2">
      <c r="U4" s="62"/>
      <c r="V4" s="62"/>
      <c r="W4" s="62"/>
      <c r="X4" s="62"/>
    </row>
    <row r="5" spans="1:24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90"/>
      <c r="T5" s="134"/>
      <c r="U5" s="62"/>
      <c r="V5" s="62"/>
      <c r="W5" s="62"/>
      <c r="X5" s="62"/>
    </row>
    <row r="6" spans="1:24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85" t="s">
        <v>586</v>
      </c>
      <c r="T6" s="151" t="s">
        <v>588</v>
      </c>
      <c r="U6" s="62"/>
      <c r="V6" s="62"/>
      <c r="W6" s="62"/>
      <c r="X6" s="62"/>
    </row>
    <row r="7" spans="1:24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90"/>
      <c r="T7" s="28"/>
      <c r="U7" s="62"/>
      <c r="V7" s="62"/>
      <c r="W7" s="62"/>
      <c r="X7" s="62"/>
    </row>
    <row r="8" spans="1:24" x14ac:dyDescent="0.2">
      <c r="A8" s="17" t="s">
        <v>9</v>
      </c>
      <c r="B8" s="19" t="s">
        <v>34</v>
      </c>
      <c r="C8" s="2" t="s">
        <v>35</v>
      </c>
      <c r="D8" s="4" t="s">
        <v>34</v>
      </c>
      <c r="E8" s="35">
        <v>-0.16</v>
      </c>
      <c r="F8" s="36">
        <v>0.02</v>
      </c>
      <c r="G8" s="36">
        <v>6.54</v>
      </c>
      <c r="H8" s="36"/>
      <c r="I8" s="36">
        <v>0.01</v>
      </c>
      <c r="J8" s="36">
        <v>-0.33</v>
      </c>
      <c r="K8" s="36">
        <v>-0.25</v>
      </c>
      <c r="L8" s="36">
        <v>0.01</v>
      </c>
      <c r="M8" s="36"/>
      <c r="N8" s="36"/>
      <c r="O8" s="36"/>
      <c r="P8" s="36"/>
      <c r="Q8" s="9">
        <v>5.84</v>
      </c>
      <c r="R8" s="29">
        <v>5.84</v>
      </c>
      <c r="S8" s="91">
        <v>1</v>
      </c>
      <c r="T8" s="29">
        <f>S8*Q8</f>
        <v>5.84</v>
      </c>
      <c r="U8" s="62"/>
      <c r="V8" s="62"/>
      <c r="W8" s="62"/>
      <c r="X8" s="62"/>
    </row>
    <row r="9" spans="1:24" x14ac:dyDescent="0.2">
      <c r="A9" s="18"/>
      <c r="B9" s="20"/>
      <c r="C9" s="7" t="s">
        <v>145</v>
      </c>
      <c r="D9" s="8"/>
      <c r="E9" s="37">
        <v>-0.16</v>
      </c>
      <c r="F9" s="38">
        <v>0.02</v>
      </c>
      <c r="G9" s="38">
        <v>6.54</v>
      </c>
      <c r="H9" s="38"/>
      <c r="I9" s="38">
        <v>0.01</v>
      </c>
      <c r="J9" s="38">
        <v>-0.33</v>
      </c>
      <c r="K9" s="38">
        <v>-0.25</v>
      </c>
      <c r="L9" s="38">
        <v>0.01</v>
      </c>
      <c r="M9" s="38"/>
      <c r="N9" s="38"/>
      <c r="O9" s="38"/>
      <c r="P9" s="38"/>
      <c r="Q9" s="10">
        <v>5.84</v>
      </c>
      <c r="R9" s="30">
        <v>5.84</v>
      </c>
      <c r="S9" s="92">
        <v>1</v>
      </c>
      <c r="T9" s="30">
        <f t="shared" ref="T9:T32" si="0">S9*Q9</f>
        <v>5.84</v>
      </c>
    </row>
    <row r="10" spans="1:24" x14ac:dyDescent="0.2">
      <c r="A10" s="18"/>
      <c r="B10" s="22" t="s">
        <v>146</v>
      </c>
      <c r="C10" s="23"/>
      <c r="D10" s="23"/>
      <c r="E10" s="39">
        <v>-0.16</v>
      </c>
      <c r="F10" s="40">
        <v>0.02</v>
      </c>
      <c r="G10" s="40">
        <v>6.54</v>
      </c>
      <c r="H10" s="40"/>
      <c r="I10" s="40">
        <v>0.01</v>
      </c>
      <c r="J10" s="40">
        <v>-0.33</v>
      </c>
      <c r="K10" s="40">
        <v>-0.25</v>
      </c>
      <c r="L10" s="40">
        <v>0.01</v>
      </c>
      <c r="M10" s="40"/>
      <c r="N10" s="40"/>
      <c r="O10" s="40"/>
      <c r="P10" s="40"/>
      <c r="Q10" s="24">
        <v>5.84</v>
      </c>
      <c r="R10" s="31">
        <v>5.84</v>
      </c>
      <c r="S10" s="93">
        <v>1</v>
      </c>
      <c r="T10" s="31">
        <f t="shared" si="0"/>
        <v>5.84</v>
      </c>
    </row>
    <row r="11" spans="1:24" x14ac:dyDescent="0.2">
      <c r="A11" s="18"/>
      <c r="B11" s="19" t="s">
        <v>39</v>
      </c>
      <c r="C11" s="2" t="s">
        <v>11</v>
      </c>
      <c r="D11" s="4" t="s">
        <v>12</v>
      </c>
      <c r="E11" s="35">
        <v>159.92000000000002</v>
      </c>
      <c r="F11" s="36">
        <v>1163.8899999999999</v>
      </c>
      <c r="G11" s="36">
        <v>258.76</v>
      </c>
      <c r="H11" s="36"/>
      <c r="I11" s="36">
        <v>282.40000000000003</v>
      </c>
      <c r="J11" s="36"/>
      <c r="K11" s="36"/>
      <c r="L11" s="36">
        <v>264.29000000000002</v>
      </c>
      <c r="M11" s="36">
        <v>139.01</v>
      </c>
      <c r="N11" s="36"/>
      <c r="O11" s="36"/>
      <c r="P11" s="36"/>
      <c r="Q11" s="9">
        <v>2268.2700000000004</v>
      </c>
      <c r="R11" s="29">
        <v>2268.2700000000004</v>
      </c>
      <c r="S11" s="91">
        <v>1</v>
      </c>
      <c r="T11" s="29">
        <f t="shared" si="0"/>
        <v>2268.2700000000004</v>
      </c>
    </row>
    <row r="12" spans="1:24" x14ac:dyDescent="0.2">
      <c r="A12" s="18"/>
      <c r="B12" s="20"/>
      <c r="C12" s="7" t="s">
        <v>18</v>
      </c>
      <c r="D12" s="8"/>
      <c r="E12" s="37">
        <v>159.92000000000002</v>
      </c>
      <c r="F12" s="38">
        <v>1163.8899999999999</v>
      </c>
      <c r="G12" s="38">
        <v>258.76</v>
      </c>
      <c r="H12" s="38"/>
      <c r="I12" s="38">
        <v>282.40000000000003</v>
      </c>
      <c r="J12" s="38"/>
      <c r="K12" s="38"/>
      <c r="L12" s="38">
        <v>264.29000000000002</v>
      </c>
      <c r="M12" s="38">
        <v>139.01</v>
      </c>
      <c r="N12" s="38"/>
      <c r="O12" s="38"/>
      <c r="P12" s="38"/>
      <c r="Q12" s="10">
        <v>2268.2700000000004</v>
      </c>
      <c r="R12" s="30">
        <v>2268.2700000000004</v>
      </c>
      <c r="S12" s="92">
        <v>1</v>
      </c>
      <c r="T12" s="30">
        <f t="shared" si="0"/>
        <v>2268.2700000000004</v>
      </c>
    </row>
    <row r="13" spans="1:24" x14ac:dyDescent="0.2">
      <c r="A13" s="18"/>
      <c r="B13" s="22" t="s">
        <v>150</v>
      </c>
      <c r="C13" s="23"/>
      <c r="D13" s="23"/>
      <c r="E13" s="39">
        <v>159.92000000000002</v>
      </c>
      <c r="F13" s="40">
        <v>1163.8899999999999</v>
      </c>
      <c r="G13" s="40">
        <v>258.76</v>
      </c>
      <c r="H13" s="40"/>
      <c r="I13" s="40">
        <v>282.40000000000003</v>
      </c>
      <c r="J13" s="40"/>
      <c r="K13" s="40"/>
      <c r="L13" s="40">
        <v>264.29000000000002</v>
      </c>
      <c r="M13" s="40">
        <v>139.01</v>
      </c>
      <c r="N13" s="40"/>
      <c r="O13" s="40"/>
      <c r="P13" s="40"/>
      <c r="Q13" s="24">
        <v>2268.2700000000004</v>
      </c>
      <c r="R13" s="31">
        <v>2268.2700000000004</v>
      </c>
      <c r="S13" s="93">
        <v>1</v>
      </c>
      <c r="T13" s="31">
        <f t="shared" si="0"/>
        <v>2268.2700000000004</v>
      </c>
    </row>
    <row r="14" spans="1:24" x14ac:dyDescent="0.2">
      <c r="A14" s="18"/>
      <c r="B14" s="19" t="s">
        <v>41</v>
      </c>
      <c r="C14" s="2" t="s">
        <v>37</v>
      </c>
      <c r="D14" s="4" t="s">
        <v>38</v>
      </c>
      <c r="E14" s="35">
        <v>560</v>
      </c>
      <c r="F14" s="36">
        <v>2020</v>
      </c>
      <c r="G14" s="36">
        <v>15615.54</v>
      </c>
      <c r="H14" s="36"/>
      <c r="I14" s="36"/>
      <c r="J14" s="36"/>
      <c r="K14" s="36"/>
      <c r="L14" s="36"/>
      <c r="M14" s="36"/>
      <c r="N14" s="36"/>
      <c r="O14" s="36"/>
      <c r="P14" s="36">
        <v>214</v>
      </c>
      <c r="Q14" s="9">
        <v>18409.54</v>
      </c>
      <c r="R14" s="29">
        <v>18409.54</v>
      </c>
      <c r="S14" s="91">
        <v>1</v>
      </c>
      <c r="T14" s="29">
        <f t="shared" si="0"/>
        <v>18409.54</v>
      </c>
    </row>
    <row r="15" spans="1:24" x14ac:dyDescent="0.2">
      <c r="A15" s="18"/>
      <c r="B15" s="20"/>
      <c r="C15" s="7" t="s">
        <v>147</v>
      </c>
      <c r="D15" s="8"/>
      <c r="E15" s="37">
        <v>560</v>
      </c>
      <c r="F15" s="38">
        <v>2020</v>
      </c>
      <c r="G15" s="38">
        <v>15615.54</v>
      </c>
      <c r="H15" s="38"/>
      <c r="I15" s="38"/>
      <c r="J15" s="38"/>
      <c r="K15" s="38"/>
      <c r="L15" s="38"/>
      <c r="M15" s="38"/>
      <c r="N15" s="38"/>
      <c r="O15" s="38"/>
      <c r="P15" s="38">
        <v>214</v>
      </c>
      <c r="Q15" s="10">
        <v>18409.54</v>
      </c>
      <c r="R15" s="30">
        <v>18409.54</v>
      </c>
      <c r="S15" s="92">
        <v>1</v>
      </c>
      <c r="T15" s="30">
        <f t="shared" si="0"/>
        <v>18409.54</v>
      </c>
    </row>
    <row r="16" spans="1:24" x14ac:dyDescent="0.2">
      <c r="A16" s="18"/>
      <c r="B16" s="22" t="s">
        <v>151</v>
      </c>
      <c r="C16" s="23"/>
      <c r="D16" s="23"/>
      <c r="E16" s="39">
        <v>560</v>
      </c>
      <c r="F16" s="40">
        <v>2020</v>
      </c>
      <c r="G16" s="40">
        <v>15615.54</v>
      </c>
      <c r="H16" s="40"/>
      <c r="I16" s="40"/>
      <c r="J16" s="40"/>
      <c r="K16" s="40"/>
      <c r="L16" s="40"/>
      <c r="M16" s="40"/>
      <c r="N16" s="40"/>
      <c r="O16" s="40"/>
      <c r="P16" s="40">
        <v>214</v>
      </c>
      <c r="Q16" s="24">
        <v>18409.54</v>
      </c>
      <c r="R16" s="31">
        <v>18409.54</v>
      </c>
      <c r="S16" s="93">
        <v>1</v>
      </c>
      <c r="T16" s="31">
        <f t="shared" si="0"/>
        <v>18409.54</v>
      </c>
    </row>
    <row r="17" spans="1:20" x14ac:dyDescent="0.2">
      <c r="A17" s="18"/>
      <c r="B17" s="19" t="s">
        <v>14</v>
      </c>
      <c r="C17" s="2" t="s">
        <v>11</v>
      </c>
      <c r="D17" s="4" t="s">
        <v>12</v>
      </c>
      <c r="E17" s="35">
        <v>25.01</v>
      </c>
      <c r="F17" s="36">
        <v>489.56</v>
      </c>
      <c r="G17" s="36">
        <v>-76.33</v>
      </c>
      <c r="H17" s="36">
        <v>-29.8</v>
      </c>
      <c r="I17" s="36">
        <v>319.27000000000004</v>
      </c>
      <c r="J17" s="36">
        <v>-192.56</v>
      </c>
      <c r="K17" s="36"/>
      <c r="L17" s="36">
        <v>13.47</v>
      </c>
      <c r="M17" s="36">
        <v>-13.47</v>
      </c>
      <c r="N17" s="36"/>
      <c r="O17" s="36">
        <v>62.6</v>
      </c>
      <c r="P17" s="36">
        <v>-62.6</v>
      </c>
      <c r="Q17" s="9">
        <v>535.15000000000009</v>
      </c>
      <c r="R17" s="29">
        <v>535.15000000000009</v>
      </c>
      <c r="S17" s="91">
        <v>1</v>
      </c>
      <c r="T17" s="29">
        <f t="shared" si="0"/>
        <v>535.15000000000009</v>
      </c>
    </row>
    <row r="18" spans="1:20" x14ac:dyDescent="0.2">
      <c r="A18" s="18"/>
      <c r="B18" s="20"/>
      <c r="C18" s="7" t="s">
        <v>18</v>
      </c>
      <c r="D18" s="8"/>
      <c r="E18" s="37">
        <v>25.01</v>
      </c>
      <c r="F18" s="38">
        <v>489.56</v>
      </c>
      <c r="G18" s="38">
        <v>-76.33</v>
      </c>
      <c r="H18" s="38">
        <v>-29.8</v>
      </c>
      <c r="I18" s="38">
        <v>319.27000000000004</v>
      </c>
      <c r="J18" s="38">
        <v>-192.56</v>
      </c>
      <c r="K18" s="38"/>
      <c r="L18" s="38">
        <v>13.47</v>
      </c>
      <c r="M18" s="38">
        <v>-13.47</v>
      </c>
      <c r="N18" s="38"/>
      <c r="O18" s="38">
        <v>62.6</v>
      </c>
      <c r="P18" s="38">
        <v>-62.6</v>
      </c>
      <c r="Q18" s="10">
        <v>535.15000000000009</v>
      </c>
      <c r="R18" s="30">
        <v>535.15000000000009</v>
      </c>
      <c r="S18" s="92">
        <v>1</v>
      </c>
      <c r="T18" s="30">
        <f t="shared" si="0"/>
        <v>535.15000000000009</v>
      </c>
    </row>
    <row r="19" spans="1:20" x14ac:dyDescent="0.2">
      <c r="A19" s="18"/>
      <c r="B19" s="22" t="s">
        <v>20</v>
      </c>
      <c r="C19" s="23"/>
      <c r="D19" s="23"/>
      <c r="E19" s="39">
        <v>25.01</v>
      </c>
      <c r="F19" s="40">
        <v>489.56</v>
      </c>
      <c r="G19" s="40">
        <v>-76.33</v>
      </c>
      <c r="H19" s="40">
        <v>-29.8</v>
      </c>
      <c r="I19" s="40">
        <v>319.27000000000004</v>
      </c>
      <c r="J19" s="40">
        <v>-192.56</v>
      </c>
      <c r="K19" s="40"/>
      <c r="L19" s="40">
        <v>13.47</v>
      </c>
      <c r="M19" s="40">
        <v>-13.47</v>
      </c>
      <c r="N19" s="40"/>
      <c r="O19" s="40">
        <v>62.6</v>
      </c>
      <c r="P19" s="40">
        <v>-62.6</v>
      </c>
      <c r="Q19" s="24">
        <v>535.15000000000009</v>
      </c>
      <c r="R19" s="31">
        <v>535.15000000000009</v>
      </c>
      <c r="S19" s="93">
        <v>1</v>
      </c>
      <c r="T19" s="31">
        <f t="shared" si="0"/>
        <v>535.15000000000009</v>
      </c>
    </row>
    <row r="20" spans="1:20" x14ac:dyDescent="0.2">
      <c r="A20" s="18"/>
      <c r="B20" s="19" t="s">
        <v>77</v>
      </c>
      <c r="C20" s="2" t="s">
        <v>11</v>
      </c>
      <c r="D20" s="4" t="s">
        <v>12</v>
      </c>
      <c r="E20" s="35"/>
      <c r="F20" s="36"/>
      <c r="G20" s="36"/>
      <c r="H20" s="36"/>
      <c r="I20" s="36"/>
      <c r="J20" s="36"/>
      <c r="K20" s="36"/>
      <c r="L20" s="36">
        <v>392.53</v>
      </c>
      <c r="M20" s="36"/>
      <c r="N20" s="36"/>
      <c r="O20" s="36"/>
      <c r="P20" s="36"/>
      <c r="Q20" s="9">
        <v>392.53</v>
      </c>
      <c r="R20" s="29">
        <v>392.53</v>
      </c>
      <c r="S20" s="91">
        <v>1</v>
      </c>
      <c r="T20" s="29">
        <f t="shared" si="0"/>
        <v>392.53</v>
      </c>
    </row>
    <row r="21" spans="1:20" x14ac:dyDescent="0.2">
      <c r="A21" s="18"/>
      <c r="B21" s="20"/>
      <c r="C21" s="7" t="s">
        <v>18</v>
      </c>
      <c r="D21" s="8"/>
      <c r="E21" s="37"/>
      <c r="F21" s="38"/>
      <c r="G21" s="38"/>
      <c r="H21" s="38"/>
      <c r="I21" s="38"/>
      <c r="J21" s="38"/>
      <c r="K21" s="38"/>
      <c r="L21" s="38">
        <v>392.53</v>
      </c>
      <c r="M21" s="38"/>
      <c r="N21" s="38"/>
      <c r="O21" s="38"/>
      <c r="P21" s="38"/>
      <c r="Q21" s="10">
        <v>392.53</v>
      </c>
      <c r="R21" s="30">
        <v>392.53</v>
      </c>
      <c r="S21" s="92">
        <v>1</v>
      </c>
      <c r="T21" s="30">
        <f t="shared" si="0"/>
        <v>392.53</v>
      </c>
    </row>
    <row r="22" spans="1:20" x14ac:dyDescent="0.2">
      <c r="A22" s="18"/>
      <c r="B22" s="22" t="s">
        <v>153</v>
      </c>
      <c r="C22" s="23"/>
      <c r="D22" s="23"/>
      <c r="E22" s="39"/>
      <c r="F22" s="40"/>
      <c r="G22" s="40"/>
      <c r="H22" s="40"/>
      <c r="I22" s="40"/>
      <c r="J22" s="40"/>
      <c r="K22" s="40"/>
      <c r="L22" s="40">
        <v>392.53</v>
      </c>
      <c r="M22" s="40"/>
      <c r="N22" s="40"/>
      <c r="O22" s="40"/>
      <c r="P22" s="40"/>
      <c r="Q22" s="24">
        <v>392.53</v>
      </c>
      <c r="R22" s="31">
        <v>392.53</v>
      </c>
      <c r="S22" s="93">
        <v>1</v>
      </c>
      <c r="T22" s="31">
        <f t="shared" si="0"/>
        <v>392.53</v>
      </c>
    </row>
    <row r="23" spans="1:20" x14ac:dyDescent="0.2">
      <c r="A23" s="18"/>
      <c r="B23" s="19" t="s">
        <v>42</v>
      </c>
      <c r="C23" s="2" t="s">
        <v>42</v>
      </c>
      <c r="D23" s="4" t="s">
        <v>42</v>
      </c>
      <c r="E23" s="35"/>
      <c r="F23" s="36"/>
      <c r="G23" s="36"/>
      <c r="H23" s="36"/>
      <c r="I23" s="36"/>
      <c r="J23" s="36">
        <v>121.9</v>
      </c>
      <c r="K23" s="36"/>
      <c r="L23" s="36">
        <v>24.62</v>
      </c>
      <c r="M23" s="36"/>
      <c r="N23" s="36"/>
      <c r="O23" s="36">
        <v>27640</v>
      </c>
      <c r="P23" s="36">
        <v>-27640</v>
      </c>
      <c r="Q23" s="9">
        <v>146.52000000000044</v>
      </c>
      <c r="R23" s="29">
        <v>146.52000000000044</v>
      </c>
      <c r="S23" s="91">
        <v>1</v>
      </c>
      <c r="T23" s="29">
        <f t="shared" si="0"/>
        <v>146.52000000000044</v>
      </c>
    </row>
    <row r="24" spans="1:20" x14ac:dyDescent="0.2">
      <c r="A24" s="18"/>
      <c r="B24" s="20"/>
      <c r="C24" s="7" t="s">
        <v>154</v>
      </c>
      <c r="D24" s="8"/>
      <c r="E24" s="37"/>
      <c r="F24" s="38"/>
      <c r="G24" s="38"/>
      <c r="H24" s="38"/>
      <c r="I24" s="38"/>
      <c r="J24" s="38">
        <v>121.9</v>
      </c>
      <c r="K24" s="38"/>
      <c r="L24" s="38">
        <v>24.62</v>
      </c>
      <c r="M24" s="38"/>
      <c r="N24" s="38"/>
      <c r="O24" s="38">
        <v>27640</v>
      </c>
      <c r="P24" s="38">
        <v>-27640</v>
      </c>
      <c r="Q24" s="10">
        <v>146.52000000000044</v>
      </c>
      <c r="R24" s="30">
        <v>146.52000000000044</v>
      </c>
      <c r="S24" s="92">
        <v>1</v>
      </c>
      <c r="T24" s="30">
        <f t="shared" si="0"/>
        <v>146.52000000000044</v>
      </c>
    </row>
    <row r="25" spans="1:20" x14ac:dyDescent="0.2">
      <c r="A25" s="18"/>
      <c r="B25" s="22" t="s">
        <v>154</v>
      </c>
      <c r="C25" s="23"/>
      <c r="D25" s="23"/>
      <c r="E25" s="39"/>
      <c r="F25" s="40"/>
      <c r="G25" s="40"/>
      <c r="H25" s="40"/>
      <c r="I25" s="40"/>
      <c r="J25" s="40">
        <v>121.9</v>
      </c>
      <c r="K25" s="40"/>
      <c r="L25" s="40">
        <v>24.62</v>
      </c>
      <c r="M25" s="40"/>
      <c r="N25" s="40"/>
      <c r="O25" s="40">
        <v>27640</v>
      </c>
      <c r="P25" s="40">
        <v>-27640</v>
      </c>
      <c r="Q25" s="24">
        <v>146.52000000000044</v>
      </c>
      <c r="R25" s="31">
        <v>146.52000000000044</v>
      </c>
      <c r="S25" s="93">
        <v>1</v>
      </c>
      <c r="T25" s="31">
        <f t="shared" si="0"/>
        <v>146.52000000000044</v>
      </c>
    </row>
    <row r="26" spans="1:20" x14ac:dyDescent="0.2">
      <c r="A26" s="18"/>
      <c r="B26" s="19" t="s">
        <v>43</v>
      </c>
      <c r="C26" s="2" t="s">
        <v>11</v>
      </c>
      <c r="D26" s="4" t="s">
        <v>12</v>
      </c>
      <c r="E26" s="35"/>
      <c r="F26" s="36"/>
      <c r="G26" s="36">
        <v>548.36</v>
      </c>
      <c r="H26" s="36"/>
      <c r="I26" s="36"/>
      <c r="J26" s="36">
        <v>188.55</v>
      </c>
      <c r="K26" s="36">
        <v>184.59</v>
      </c>
      <c r="L26" s="36"/>
      <c r="M26" s="36"/>
      <c r="N26" s="36"/>
      <c r="O26" s="36"/>
      <c r="P26" s="36"/>
      <c r="Q26" s="9">
        <v>921.50000000000011</v>
      </c>
      <c r="R26" s="29">
        <v>921.50000000000011</v>
      </c>
      <c r="S26" s="91">
        <v>1</v>
      </c>
      <c r="T26" s="29">
        <f t="shared" si="0"/>
        <v>921.50000000000011</v>
      </c>
    </row>
    <row r="27" spans="1:20" x14ac:dyDescent="0.2">
      <c r="A27" s="18"/>
      <c r="B27" s="20"/>
      <c r="C27" s="7" t="s">
        <v>18</v>
      </c>
      <c r="D27" s="8"/>
      <c r="E27" s="37"/>
      <c r="F27" s="38"/>
      <c r="G27" s="38">
        <v>548.36</v>
      </c>
      <c r="H27" s="38"/>
      <c r="I27" s="38"/>
      <c r="J27" s="38">
        <v>188.55</v>
      </c>
      <c r="K27" s="38">
        <v>184.59</v>
      </c>
      <c r="L27" s="38"/>
      <c r="M27" s="38"/>
      <c r="N27" s="38"/>
      <c r="O27" s="38"/>
      <c r="P27" s="38"/>
      <c r="Q27" s="10">
        <v>921.50000000000011</v>
      </c>
      <c r="R27" s="30">
        <v>921.50000000000011</v>
      </c>
      <c r="S27" s="92">
        <v>1</v>
      </c>
      <c r="T27" s="30">
        <f t="shared" si="0"/>
        <v>921.50000000000011</v>
      </c>
    </row>
    <row r="28" spans="1:20" x14ac:dyDescent="0.2">
      <c r="A28" s="18"/>
      <c r="B28" s="22" t="s">
        <v>156</v>
      </c>
      <c r="C28" s="23"/>
      <c r="D28" s="23"/>
      <c r="E28" s="39"/>
      <c r="F28" s="40"/>
      <c r="G28" s="40">
        <v>548.36</v>
      </c>
      <c r="H28" s="40"/>
      <c r="I28" s="40"/>
      <c r="J28" s="40">
        <v>188.55</v>
      </c>
      <c r="K28" s="40">
        <v>184.59</v>
      </c>
      <c r="L28" s="40"/>
      <c r="M28" s="40"/>
      <c r="N28" s="40"/>
      <c r="O28" s="40"/>
      <c r="P28" s="40"/>
      <c r="Q28" s="24">
        <v>921.50000000000011</v>
      </c>
      <c r="R28" s="31">
        <v>921.50000000000011</v>
      </c>
      <c r="S28" s="93">
        <v>1</v>
      </c>
      <c r="T28" s="31">
        <f t="shared" si="0"/>
        <v>921.50000000000011</v>
      </c>
    </row>
    <row r="29" spans="1:20" x14ac:dyDescent="0.2">
      <c r="A29" s="18"/>
      <c r="B29" s="19" t="s">
        <v>44</v>
      </c>
      <c r="C29" s="2" t="s">
        <v>37</v>
      </c>
      <c r="D29" s="4" t="s">
        <v>38</v>
      </c>
      <c r="E29" s="35"/>
      <c r="F29" s="36">
        <v>380</v>
      </c>
      <c r="G29" s="36">
        <v>190</v>
      </c>
      <c r="H29" s="36"/>
      <c r="I29" s="36"/>
      <c r="J29" s="36"/>
      <c r="K29" s="36"/>
      <c r="L29" s="36"/>
      <c r="M29" s="36"/>
      <c r="N29" s="36"/>
      <c r="O29" s="36"/>
      <c r="P29" s="36"/>
      <c r="Q29" s="9">
        <v>570</v>
      </c>
      <c r="R29" s="29">
        <v>570</v>
      </c>
      <c r="S29" s="91">
        <v>1</v>
      </c>
      <c r="T29" s="29">
        <f t="shared" si="0"/>
        <v>570</v>
      </c>
    </row>
    <row r="30" spans="1:20" x14ac:dyDescent="0.2">
      <c r="A30" s="18"/>
      <c r="B30" s="20"/>
      <c r="C30" s="7" t="s">
        <v>147</v>
      </c>
      <c r="D30" s="8"/>
      <c r="E30" s="37"/>
      <c r="F30" s="38">
        <v>380</v>
      </c>
      <c r="G30" s="38">
        <v>190</v>
      </c>
      <c r="H30" s="38"/>
      <c r="I30" s="38"/>
      <c r="J30" s="38"/>
      <c r="K30" s="38"/>
      <c r="L30" s="38"/>
      <c r="M30" s="38"/>
      <c r="N30" s="38"/>
      <c r="O30" s="38"/>
      <c r="P30" s="38"/>
      <c r="Q30" s="10">
        <v>570</v>
      </c>
      <c r="R30" s="30">
        <v>570</v>
      </c>
      <c r="S30" s="92">
        <v>1</v>
      </c>
      <c r="T30" s="30">
        <f t="shared" si="0"/>
        <v>570</v>
      </c>
    </row>
    <row r="31" spans="1:20" x14ac:dyDescent="0.2">
      <c r="A31" s="18"/>
      <c r="B31" s="22" t="s">
        <v>157</v>
      </c>
      <c r="C31" s="23"/>
      <c r="D31" s="23"/>
      <c r="E31" s="39"/>
      <c r="F31" s="40">
        <v>380</v>
      </c>
      <c r="G31" s="40">
        <v>190</v>
      </c>
      <c r="H31" s="40"/>
      <c r="I31" s="40"/>
      <c r="J31" s="40"/>
      <c r="K31" s="40"/>
      <c r="L31" s="40"/>
      <c r="M31" s="40"/>
      <c r="N31" s="40"/>
      <c r="O31" s="40"/>
      <c r="P31" s="40"/>
      <c r="Q31" s="24">
        <v>570</v>
      </c>
      <c r="R31" s="31">
        <v>570</v>
      </c>
      <c r="S31" s="93">
        <v>1</v>
      </c>
      <c r="T31" s="31">
        <f t="shared" si="0"/>
        <v>570</v>
      </c>
    </row>
    <row r="32" spans="1:20" x14ac:dyDescent="0.2">
      <c r="A32" s="135" t="s">
        <v>21</v>
      </c>
      <c r="B32" s="136"/>
      <c r="C32" s="136"/>
      <c r="D32" s="136"/>
      <c r="E32" s="138">
        <v>744.77</v>
      </c>
      <c r="F32" s="139">
        <v>4053.47</v>
      </c>
      <c r="G32" s="139">
        <v>16542.870000000003</v>
      </c>
      <c r="H32" s="139">
        <v>-29.8</v>
      </c>
      <c r="I32" s="139">
        <v>601.68000000000006</v>
      </c>
      <c r="J32" s="139">
        <v>117.56</v>
      </c>
      <c r="K32" s="139">
        <v>184.34</v>
      </c>
      <c r="L32" s="139">
        <v>694.92</v>
      </c>
      <c r="M32" s="139">
        <v>125.53999999999999</v>
      </c>
      <c r="N32" s="139"/>
      <c r="O32" s="139">
        <v>27702.6</v>
      </c>
      <c r="P32" s="139">
        <v>-27488.6</v>
      </c>
      <c r="Q32" s="140">
        <v>23249.350000000002</v>
      </c>
      <c r="R32" s="152">
        <v>23249.350000000002</v>
      </c>
      <c r="S32" s="186">
        <v>1</v>
      </c>
      <c r="T32" s="152">
        <f t="shared" si="0"/>
        <v>23249.350000000002</v>
      </c>
    </row>
    <row r="33" spans="1:20" x14ac:dyDescent="0.2">
      <c r="A33" s="4"/>
      <c r="B33" s="4"/>
      <c r="C33" s="4"/>
      <c r="D33" s="4"/>
      <c r="E33" s="35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9"/>
      <c r="R33" s="29"/>
      <c r="S33" s="91"/>
      <c r="T33" s="29"/>
    </row>
    <row r="34" spans="1:20" x14ac:dyDescent="0.2">
      <c r="A34" s="17" t="s">
        <v>45</v>
      </c>
      <c r="B34" s="19" t="s">
        <v>199</v>
      </c>
      <c r="C34" s="2" t="s">
        <v>49</v>
      </c>
      <c r="D34" s="4" t="s">
        <v>53</v>
      </c>
      <c r="E34" s="35"/>
      <c r="F34" s="36"/>
      <c r="G34" s="36">
        <v>1586</v>
      </c>
      <c r="H34" s="36"/>
      <c r="I34" s="36"/>
      <c r="J34" s="36"/>
      <c r="K34" s="36"/>
      <c r="L34" s="36"/>
      <c r="M34" s="36"/>
      <c r="N34" s="36"/>
      <c r="O34" s="36"/>
      <c r="P34" s="36"/>
      <c r="Q34" s="9">
        <v>1586</v>
      </c>
      <c r="R34" s="29">
        <v>1586</v>
      </c>
      <c r="S34" s="91">
        <v>1</v>
      </c>
      <c r="T34" s="29">
        <f t="shared" ref="T34:T56" si="1">S34*Q34</f>
        <v>1586</v>
      </c>
    </row>
    <row r="35" spans="1:20" x14ac:dyDescent="0.2">
      <c r="A35" s="18"/>
      <c r="B35" s="20"/>
      <c r="C35" s="7" t="s">
        <v>159</v>
      </c>
      <c r="D35" s="8"/>
      <c r="E35" s="37"/>
      <c r="F35" s="38"/>
      <c r="G35" s="38">
        <v>1586</v>
      </c>
      <c r="H35" s="38"/>
      <c r="I35" s="38"/>
      <c r="J35" s="38"/>
      <c r="K35" s="38"/>
      <c r="L35" s="38"/>
      <c r="M35" s="38"/>
      <c r="N35" s="38"/>
      <c r="O35" s="38"/>
      <c r="P35" s="38"/>
      <c r="Q35" s="10">
        <v>1586</v>
      </c>
      <c r="R35" s="30">
        <v>1586</v>
      </c>
      <c r="S35" s="92">
        <v>1</v>
      </c>
      <c r="T35" s="30">
        <f t="shared" si="1"/>
        <v>1586</v>
      </c>
    </row>
    <row r="36" spans="1:20" x14ac:dyDescent="0.2">
      <c r="A36" s="18"/>
      <c r="B36" s="22" t="s">
        <v>202</v>
      </c>
      <c r="C36" s="23"/>
      <c r="D36" s="23"/>
      <c r="E36" s="39"/>
      <c r="F36" s="40"/>
      <c r="G36" s="40">
        <v>1586</v>
      </c>
      <c r="H36" s="40"/>
      <c r="I36" s="40"/>
      <c r="J36" s="40"/>
      <c r="K36" s="40"/>
      <c r="L36" s="40"/>
      <c r="M36" s="40"/>
      <c r="N36" s="40"/>
      <c r="O36" s="40"/>
      <c r="P36" s="40"/>
      <c r="Q36" s="24">
        <v>1586</v>
      </c>
      <c r="R36" s="31">
        <v>1586</v>
      </c>
      <c r="S36" s="93">
        <v>1</v>
      </c>
      <c r="T36" s="31">
        <f t="shared" si="1"/>
        <v>1586</v>
      </c>
    </row>
    <row r="37" spans="1:20" x14ac:dyDescent="0.2">
      <c r="A37" s="18"/>
      <c r="B37" s="19" t="s">
        <v>14</v>
      </c>
      <c r="C37" s="2" t="s">
        <v>11</v>
      </c>
      <c r="D37" s="4" t="s">
        <v>12</v>
      </c>
      <c r="E37" s="35"/>
      <c r="F37" s="36"/>
      <c r="G37" s="36">
        <v>134.59</v>
      </c>
      <c r="H37" s="36"/>
      <c r="I37" s="36"/>
      <c r="J37" s="36">
        <v>17.52</v>
      </c>
      <c r="K37" s="36">
        <v>111.32</v>
      </c>
      <c r="L37" s="36"/>
      <c r="M37" s="36"/>
      <c r="N37" s="36"/>
      <c r="O37" s="36">
        <v>1369.5</v>
      </c>
      <c r="P37" s="36">
        <v>50.14</v>
      </c>
      <c r="Q37" s="9">
        <v>1683.0700000000002</v>
      </c>
      <c r="R37" s="29">
        <v>1683.0700000000002</v>
      </c>
      <c r="S37" s="91">
        <v>1</v>
      </c>
      <c r="T37" s="29">
        <f t="shared" si="1"/>
        <v>1683.0700000000002</v>
      </c>
    </row>
    <row r="38" spans="1:20" x14ac:dyDescent="0.2">
      <c r="A38" s="18"/>
      <c r="B38" s="20"/>
      <c r="C38" s="7" t="s">
        <v>18</v>
      </c>
      <c r="D38" s="8"/>
      <c r="E38" s="37"/>
      <c r="F38" s="38"/>
      <c r="G38" s="38">
        <v>134.59</v>
      </c>
      <c r="H38" s="38"/>
      <c r="I38" s="38"/>
      <c r="J38" s="38">
        <v>17.52</v>
      </c>
      <c r="K38" s="38">
        <v>111.32</v>
      </c>
      <c r="L38" s="38"/>
      <c r="M38" s="38"/>
      <c r="N38" s="38"/>
      <c r="O38" s="38">
        <v>1369.5</v>
      </c>
      <c r="P38" s="38">
        <v>50.14</v>
      </c>
      <c r="Q38" s="10">
        <v>1683.0700000000002</v>
      </c>
      <c r="R38" s="30">
        <v>1683.0700000000002</v>
      </c>
      <c r="S38" s="92">
        <v>1</v>
      </c>
      <c r="T38" s="30">
        <f t="shared" si="1"/>
        <v>1683.0700000000002</v>
      </c>
    </row>
    <row r="39" spans="1:20" x14ac:dyDescent="0.2">
      <c r="A39" s="18"/>
      <c r="B39" s="22" t="s">
        <v>20</v>
      </c>
      <c r="C39" s="23"/>
      <c r="D39" s="23"/>
      <c r="E39" s="39"/>
      <c r="F39" s="40"/>
      <c r="G39" s="40">
        <v>134.59</v>
      </c>
      <c r="H39" s="40"/>
      <c r="I39" s="40"/>
      <c r="J39" s="40">
        <v>17.52</v>
      </c>
      <c r="K39" s="40">
        <v>111.32</v>
      </c>
      <c r="L39" s="40"/>
      <c r="M39" s="40"/>
      <c r="N39" s="40"/>
      <c r="O39" s="40">
        <v>1369.5</v>
      </c>
      <c r="P39" s="40">
        <v>50.14</v>
      </c>
      <c r="Q39" s="24">
        <v>1683.0700000000002</v>
      </c>
      <c r="R39" s="31">
        <v>1683.0700000000002</v>
      </c>
      <c r="S39" s="93">
        <v>1</v>
      </c>
      <c r="T39" s="31">
        <f t="shared" si="1"/>
        <v>1683.0700000000002</v>
      </c>
    </row>
    <row r="40" spans="1:20" x14ac:dyDescent="0.2">
      <c r="A40" s="18"/>
      <c r="B40" s="19" t="s">
        <v>35</v>
      </c>
      <c r="C40" s="2" t="s">
        <v>47</v>
      </c>
      <c r="D40" s="4" t="s">
        <v>35</v>
      </c>
      <c r="E40" s="35"/>
      <c r="F40" s="36"/>
      <c r="G40" s="36">
        <v>139.03</v>
      </c>
      <c r="H40" s="36"/>
      <c r="I40" s="36"/>
      <c r="J40" s="36">
        <v>15.290000000000001</v>
      </c>
      <c r="K40" s="36">
        <v>116.38000000000001</v>
      </c>
      <c r="L40" s="36"/>
      <c r="M40" s="36"/>
      <c r="N40" s="36"/>
      <c r="O40" s="36">
        <v>2625.4100000000003</v>
      </c>
      <c r="P40" s="36">
        <v>237.45</v>
      </c>
      <c r="Q40" s="9">
        <v>3133.56</v>
      </c>
      <c r="R40" s="29">
        <v>3133.56</v>
      </c>
      <c r="S40" s="91">
        <v>1</v>
      </c>
      <c r="T40" s="29">
        <f t="shared" si="1"/>
        <v>3133.56</v>
      </c>
    </row>
    <row r="41" spans="1:20" x14ac:dyDescent="0.2">
      <c r="A41" s="18"/>
      <c r="B41" s="20"/>
      <c r="C41" s="7" t="s">
        <v>166</v>
      </c>
      <c r="D41" s="8"/>
      <c r="E41" s="37"/>
      <c r="F41" s="38"/>
      <c r="G41" s="38">
        <v>139.03</v>
      </c>
      <c r="H41" s="38"/>
      <c r="I41" s="38"/>
      <c r="J41" s="38">
        <v>15.290000000000001</v>
      </c>
      <c r="K41" s="38">
        <v>116.38000000000001</v>
      </c>
      <c r="L41" s="38"/>
      <c r="M41" s="38"/>
      <c r="N41" s="38"/>
      <c r="O41" s="38">
        <v>2625.4100000000003</v>
      </c>
      <c r="P41" s="38">
        <v>237.45</v>
      </c>
      <c r="Q41" s="10">
        <v>3133.56</v>
      </c>
      <c r="R41" s="30">
        <v>3133.56</v>
      </c>
      <c r="S41" s="92">
        <v>1</v>
      </c>
      <c r="T41" s="30">
        <f t="shared" si="1"/>
        <v>3133.56</v>
      </c>
    </row>
    <row r="42" spans="1:20" x14ac:dyDescent="0.2">
      <c r="A42" s="18"/>
      <c r="B42" s="22" t="s">
        <v>145</v>
      </c>
      <c r="C42" s="23"/>
      <c r="D42" s="23"/>
      <c r="E42" s="39"/>
      <c r="F42" s="40"/>
      <c r="G42" s="40">
        <v>139.03</v>
      </c>
      <c r="H42" s="40"/>
      <c r="I42" s="40"/>
      <c r="J42" s="40">
        <v>15.290000000000001</v>
      </c>
      <c r="K42" s="40">
        <v>116.38000000000001</v>
      </c>
      <c r="L42" s="40"/>
      <c r="M42" s="40"/>
      <c r="N42" s="40"/>
      <c r="O42" s="40">
        <v>2625.4100000000003</v>
      </c>
      <c r="P42" s="40">
        <v>237.45</v>
      </c>
      <c r="Q42" s="24">
        <v>3133.56</v>
      </c>
      <c r="R42" s="31">
        <v>3133.56</v>
      </c>
      <c r="S42" s="93">
        <v>1</v>
      </c>
      <c r="T42" s="31">
        <f t="shared" si="1"/>
        <v>3133.56</v>
      </c>
    </row>
    <row r="43" spans="1:20" x14ac:dyDescent="0.2">
      <c r="A43" s="18"/>
      <c r="B43" s="19" t="s">
        <v>201</v>
      </c>
      <c r="C43" s="2" t="s">
        <v>37</v>
      </c>
      <c r="D43" s="4" t="s">
        <v>38</v>
      </c>
      <c r="E43" s="35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>
        <v>330</v>
      </c>
      <c r="Q43" s="9">
        <v>330</v>
      </c>
      <c r="R43" s="29">
        <v>330</v>
      </c>
      <c r="S43" s="91">
        <v>1</v>
      </c>
      <c r="T43" s="29">
        <f t="shared" si="1"/>
        <v>330</v>
      </c>
    </row>
    <row r="44" spans="1:20" x14ac:dyDescent="0.2">
      <c r="A44" s="18"/>
      <c r="B44" s="20"/>
      <c r="C44" s="7" t="s">
        <v>147</v>
      </c>
      <c r="D44" s="8"/>
      <c r="E44" s="37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>
        <v>330</v>
      </c>
      <c r="Q44" s="10">
        <v>330</v>
      </c>
      <c r="R44" s="30">
        <v>330</v>
      </c>
      <c r="S44" s="92">
        <v>1</v>
      </c>
      <c r="T44" s="30">
        <f t="shared" si="1"/>
        <v>330</v>
      </c>
    </row>
    <row r="45" spans="1:20" x14ac:dyDescent="0.2">
      <c r="A45" s="18"/>
      <c r="B45" s="22" t="s">
        <v>203</v>
      </c>
      <c r="C45" s="23"/>
      <c r="D45" s="23"/>
      <c r="E45" s="39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>
        <v>330</v>
      </c>
      <c r="Q45" s="24">
        <v>330</v>
      </c>
      <c r="R45" s="31">
        <v>330</v>
      </c>
      <c r="S45" s="93">
        <v>1</v>
      </c>
      <c r="T45" s="31">
        <f t="shared" si="1"/>
        <v>330</v>
      </c>
    </row>
    <row r="46" spans="1:20" x14ac:dyDescent="0.2">
      <c r="A46" s="18"/>
      <c r="B46" s="19" t="s">
        <v>109</v>
      </c>
      <c r="C46" s="2" t="s">
        <v>49</v>
      </c>
      <c r="D46" s="4" t="s">
        <v>53</v>
      </c>
      <c r="E46" s="35"/>
      <c r="F46" s="36"/>
      <c r="G46" s="36"/>
      <c r="H46" s="36"/>
      <c r="I46" s="36"/>
      <c r="J46" s="36">
        <v>15.870000000000001</v>
      </c>
      <c r="K46" s="36">
        <v>52.21</v>
      </c>
      <c r="L46" s="36"/>
      <c r="M46" s="36"/>
      <c r="N46" s="36"/>
      <c r="O46" s="36"/>
      <c r="P46" s="36"/>
      <c r="Q46" s="9">
        <v>68.08</v>
      </c>
      <c r="R46" s="29">
        <v>68.08</v>
      </c>
      <c r="S46" s="91">
        <v>1</v>
      </c>
      <c r="T46" s="29">
        <f t="shared" si="1"/>
        <v>68.08</v>
      </c>
    </row>
    <row r="47" spans="1:20" x14ac:dyDescent="0.2">
      <c r="A47" s="18"/>
      <c r="B47" s="20"/>
      <c r="C47" s="7" t="s">
        <v>159</v>
      </c>
      <c r="D47" s="8"/>
      <c r="E47" s="37"/>
      <c r="F47" s="38"/>
      <c r="G47" s="38"/>
      <c r="H47" s="38"/>
      <c r="I47" s="38"/>
      <c r="J47" s="38">
        <v>15.870000000000001</v>
      </c>
      <c r="K47" s="38">
        <v>52.21</v>
      </c>
      <c r="L47" s="38"/>
      <c r="M47" s="38"/>
      <c r="N47" s="38"/>
      <c r="O47" s="38"/>
      <c r="P47" s="38"/>
      <c r="Q47" s="10">
        <v>68.08</v>
      </c>
      <c r="R47" s="30">
        <v>68.08</v>
      </c>
      <c r="S47" s="92">
        <v>1</v>
      </c>
      <c r="T47" s="30">
        <f t="shared" si="1"/>
        <v>68.08</v>
      </c>
    </row>
    <row r="48" spans="1:20" x14ac:dyDescent="0.2">
      <c r="A48" s="18"/>
      <c r="B48" s="22" t="s">
        <v>169</v>
      </c>
      <c r="C48" s="23"/>
      <c r="D48" s="23"/>
      <c r="E48" s="39"/>
      <c r="F48" s="40"/>
      <c r="G48" s="40"/>
      <c r="H48" s="40"/>
      <c r="I48" s="40"/>
      <c r="J48" s="40">
        <v>15.870000000000001</v>
      </c>
      <c r="K48" s="40">
        <v>52.21</v>
      </c>
      <c r="L48" s="40"/>
      <c r="M48" s="40"/>
      <c r="N48" s="40"/>
      <c r="O48" s="40"/>
      <c r="P48" s="40"/>
      <c r="Q48" s="24">
        <v>68.08</v>
      </c>
      <c r="R48" s="31">
        <v>68.08</v>
      </c>
      <c r="S48" s="93">
        <v>1</v>
      </c>
      <c r="T48" s="31">
        <f t="shared" si="1"/>
        <v>68.08</v>
      </c>
    </row>
    <row r="49" spans="1:20" x14ac:dyDescent="0.2">
      <c r="A49" s="18"/>
      <c r="B49" s="19" t="s">
        <v>200</v>
      </c>
      <c r="C49" s="2" t="s">
        <v>49</v>
      </c>
      <c r="D49" s="4" t="s">
        <v>53</v>
      </c>
      <c r="E49" s="35"/>
      <c r="F49" s="36"/>
      <c r="G49" s="36"/>
      <c r="H49" s="36"/>
      <c r="I49" s="36"/>
      <c r="J49" s="36">
        <v>158.58000000000001</v>
      </c>
      <c r="K49" s="36">
        <v>1201.96</v>
      </c>
      <c r="L49" s="36"/>
      <c r="M49" s="36"/>
      <c r="N49" s="36"/>
      <c r="O49" s="36"/>
      <c r="P49" s="36"/>
      <c r="Q49" s="9">
        <v>1360.54</v>
      </c>
      <c r="R49" s="29">
        <v>1360.54</v>
      </c>
      <c r="S49" s="91">
        <v>1</v>
      </c>
      <c r="T49" s="29">
        <f t="shared" si="1"/>
        <v>1360.54</v>
      </c>
    </row>
    <row r="50" spans="1:20" x14ac:dyDescent="0.2">
      <c r="A50" s="18"/>
      <c r="B50" s="20"/>
      <c r="C50" s="7" t="s">
        <v>159</v>
      </c>
      <c r="D50" s="8"/>
      <c r="E50" s="37"/>
      <c r="F50" s="38"/>
      <c r="G50" s="38"/>
      <c r="H50" s="38"/>
      <c r="I50" s="38"/>
      <c r="J50" s="38">
        <v>158.58000000000001</v>
      </c>
      <c r="K50" s="38">
        <v>1201.96</v>
      </c>
      <c r="L50" s="38"/>
      <c r="M50" s="38"/>
      <c r="N50" s="38"/>
      <c r="O50" s="38"/>
      <c r="P50" s="38"/>
      <c r="Q50" s="10">
        <v>1360.54</v>
      </c>
      <c r="R50" s="30">
        <v>1360.54</v>
      </c>
      <c r="S50" s="92">
        <v>1</v>
      </c>
      <c r="T50" s="30">
        <f t="shared" si="1"/>
        <v>1360.54</v>
      </c>
    </row>
    <row r="51" spans="1:20" x14ac:dyDescent="0.2">
      <c r="A51" s="18"/>
      <c r="B51" s="22" t="s">
        <v>204</v>
      </c>
      <c r="C51" s="23"/>
      <c r="D51" s="23"/>
      <c r="E51" s="39"/>
      <c r="F51" s="40"/>
      <c r="G51" s="40"/>
      <c r="H51" s="40"/>
      <c r="I51" s="40"/>
      <c r="J51" s="40">
        <v>158.58000000000001</v>
      </c>
      <c r="K51" s="40">
        <v>1201.96</v>
      </c>
      <c r="L51" s="40"/>
      <c r="M51" s="40"/>
      <c r="N51" s="40"/>
      <c r="O51" s="40"/>
      <c r="P51" s="40"/>
      <c r="Q51" s="24">
        <v>1360.54</v>
      </c>
      <c r="R51" s="31">
        <v>1360.54</v>
      </c>
      <c r="S51" s="93">
        <v>1</v>
      </c>
      <c r="T51" s="31">
        <f t="shared" si="1"/>
        <v>1360.54</v>
      </c>
    </row>
    <row r="52" spans="1:20" x14ac:dyDescent="0.2">
      <c r="A52" s="18"/>
      <c r="B52" s="19" t="s">
        <v>97</v>
      </c>
      <c r="C52" s="2" t="s">
        <v>49</v>
      </c>
      <c r="D52" s="4" t="s">
        <v>90</v>
      </c>
      <c r="E52" s="35"/>
      <c r="F52" s="36"/>
      <c r="G52" s="36"/>
      <c r="H52" s="36"/>
      <c r="I52" s="36"/>
      <c r="J52" s="36"/>
      <c r="K52" s="36"/>
      <c r="L52" s="36"/>
      <c r="M52" s="36"/>
      <c r="N52" s="36"/>
      <c r="O52" s="36">
        <v>27640</v>
      </c>
      <c r="P52" s="36"/>
      <c r="Q52" s="9">
        <v>27640</v>
      </c>
      <c r="R52" s="29">
        <v>27640</v>
      </c>
      <c r="S52" s="91">
        <v>1</v>
      </c>
      <c r="T52" s="29">
        <f t="shared" si="1"/>
        <v>27640</v>
      </c>
    </row>
    <row r="53" spans="1:20" x14ac:dyDescent="0.2">
      <c r="A53" s="18"/>
      <c r="B53" s="20"/>
      <c r="C53" s="3"/>
      <c r="D53" s="6" t="s">
        <v>53</v>
      </c>
      <c r="E53" s="52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>
        <v>2499</v>
      </c>
      <c r="Q53" s="11">
        <v>2499</v>
      </c>
      <c r="R53" s="51">
        <v>2499</v>
      </c>
      <c r="S53" s="95">
        <v>1</v>
      </c>
      <c r="T53" s="51">
        <f t="shared" si="1"/>
        <v>2499</v>
      </c>
    </row>
    <row r="54" spans="1:20" x14ac:dyDescent="0.2">
      <c r="A54" s="18"/>
      <c r="B54" s="20"/>
      <c r="C54" s="7" t="s">
        <v>159</v>
      </c>
      <c r="D54" s="8"/>
      <c r="E54" s="37"/>
      <c r="F54" s="38"/>
      <c r="G54" s="38"/>
      <c r="H54" s="38"/>
      <c r="I54" s="38"/>
      <c r="J54" s="38"/>
      <c r="K54" s="38"/>
      <c r="L54" s="38"/>
      <c r="M54" s="38"/>
      <c r="N54" s="38"/>
      <c r="O54" s="38">
        <v>27640</v>
      </c>
      <c r="P54" s="38">
        <v>2499</v>
      </c>
      <c r="Q54" s="10">
        <v>30139</v>
      </c>
      <c r="R54" s="30">
        <v>30139</v>
      </c>
      <c r="S54" s="92">
        <v>1</v>
      </c>
      <c r="T54" s="30">
        <f t="shared" si="1"/>
        <v>30139</v>
      </c>
    </row>
    <row r="55" spans="1:20" x14ac:dyDescent="0.2">
      <c r="A55" s="18"/>
      <c r="B55" s="22" t="s">
        <v>176</v>
      </c>
      <c r="C55" s="23"/>
      <c r="D55" s="23"/>
      <c r="E55" s="39"/>
      <c r="F55" s="40"/>
      <c r="G55" s="40"/>
      <c r="H55" s="40"/>
      <c r="I55" s="40"/>
      <c r="J55" s="40"/>
      <c r="K55" s="40"/>
      <c r="L55" s="40"/>
      <c r="M55" s="40"/>
      <c r="N55" s="40"/>
      <c r="O55" s="40">
        <v>27640</v>
      </c>
      <c r="P55" s="40">
        <v>2499</v>
      </c>
      <c r="Q55" s="24">
        <v>30139</v>
      </c>
      <c r="R55" s="31">
        <v>30139</v>
      </c>
      <c r="S55" s="93">
        <v>1</v>
      </c>
      <c r="T55" s="31">
        <f t="shared" si="1"/>
        <v>30139</v>
      </c>
    </row>
    <row r="56" spans="1:20" x14ac:dyDescent="0.2">
      <c r="A56" s="135" t="s">
        <v>180</v>
      </c>
      <c r="B56" s="136"/>
      <c r="C56" s="136"/>
      <c r="D56" s="136"/>
      <c r="E56" s="138"/>
      <c r="F56" s="139"/>
      <c r="G56" s="139">
        <v>1859.62</v>
      </c>
      <c r="H56" s="139"/>
      <c r="I56" s="139"/>
      <c r="J56" s="139">
        <v>207.26000000000002</v>
      </c>
      <c r="K56" s="139">
        <v>1481.87</v>
      </c>
      <c r="L56" s="139"/>
      <c r="M56" s="139"/>
      <c r="N56" s="139"/>
      <c r="O56" s="139">
        <v>31634.91</v>
      </c>
      <c r="P56" s="139">
        <v>3116.59</v>
      </c>
      <c r="Q56" s="140">
        <v>38300.25</v>
      </c>
      <c r="R56" s="152">
        <v>38300.25</v>
      </c>
      <c r="S56" s="186">
        <v>1</v>
      </c>
      <c r="T56" s="152">
        <f t="shared" si="1"/>
        <v>38300.25</v>
      </c>
    </row>
    <row r="57" spans="1:20" x14ac:dyDescent="0.2">
      <c r="A57" s="4"/>
      <c r="B57" s="4"/>
      <c r="C57" s="4"/>
      <c r="D57" s="4"/>
      <c r="E57" s="35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9"/>
      <c r="R57" s="29"/>
      <c r="S57" s="91"/>
      <c r="T57" s="29"/>
    </row>
    <row r="58" spans="1:20" x14ac:dyDescent="0.2">
      <c r="A58" s="17" t="s">
        <v>54</v>
      </c>
      <c r="B58" s="19" t="s">
        <v>39</v>
      </c>
      <c r="C58" s="2" t="s">
        <v>11</v>
      </c>
      <c r="D58" s="4" t="s">
        <v>12</v>
      </c>
      <c r="E58" s="35"/>
      <c r="F58" s="36"/>
      <c r="G58" s="36">
        <v>901.33</v>
      </c>
      <c r="H58" s="36"/>
      <c r="I58" s="36"/>
      <c r="J58" s="36"/>
      <c r="K58" s="36"/>
      <c r="L58" s="36"/>
      <c r="M58" s="36"/>
      <c r="N58" s="36"/>
      <c r="O58" s="36">
        <v>143.34</v>
      </c>
      <c r="P58" s="36"/>
      <c r="Q58" s="9">
        <v>1044.67</v>
      </c>
      <c r="R58" s="29">
        <v>1044.67</v>
      </c>
      <c r="S58" s="91">
        <v>1</v>
      </c>
      <c r="T58" s="29">
        <f t="shared" ref="T58:T64" si="2">S58*Q58</f>
        <v>1044.67</v>
      </c>
    </row>
    <row r="59" spans="1:20" x14ac:dyDescent="0.2">
      <c r="A59" s="18"/>
      <c r="B59" s="20"/>
      <c r="C59" s="7" t="s">
        <v>18</v>
      </c>
      <c r="D59" s="8"/>
      <c r="E59" s="37"/>
      <c r="F59" s="38"/>
      <c r="G59" s="38">
        <v>901.33</v>
      </c>
      <c r="H59" s="38"/>
      <c r="I59" s="38"/>
      <c r="J59" s="38"/>
      <c r="K59" s="38"/>
      <c r="L59" s="38"/>
      <c r="M59" s="38"/>
      <c r="N59" s="38"/>
      <c r="O59" s="38">
        <v>143.34</v>
      </c>
      <c r="P59" s="38"/>
      <c r="Q59" s="10">
        <v>1044.67</v>
      </c>
      <c r="R59" s="30">
        <v>1044.67</v>
      </c>
      <c r="S59" s="92">
        <v>1</v>
      </c>
      <c r="T59" s="30">
        <f t="shared" si="2"/>
        <v>1044.67</v>
      </c>
    </row>
    <row r="60" spans="1:20" x14ac:dyDescent="0.2">
      <c r="A60" s="18"/>
      <c r="B60" s="22" t="s">
        <v>150</v>
      </c>
      <c r="C60" s="23"/>
      <c r="D60" s="23"/>
      <c r="E60" s="39"/>
      <c r="F60" s="40"/>
      <c r="G60" s="40">
        <v>901.33</v>
      </c>
      <c r="H60" s="40"/>
      <c r="I60" s="40"/>
      <c r="J60" s="40"/>
      <c r="K60" s="40"/>
      <c r="L60" s="40"/>
      <c r="M60" s="40"/>
      <c r="N60" s="40"/>
      <c r="O60" s="40">
        <v>143.34</v>
      </c>
      <c r="P60" s="40"/>
      <c r="Q60" s="24">
        <v>1044.67</v>
      </c>
      <c r="R60" s="31">
        <v>1044.67</v>
      </c>
      <c r="S60" s="93">
        <v>1</v>
      </c>
      <c r="T60" s="31">
        <f t="shared" si="2"/>
        <v>1044.67</v>
      </c>
    </row>
    <row r="61" spans="1:20" x14ac:dyDescent="0.2">
      <c r="A61" s="18"/>
      <c r="B61" s="19" t="s">
        <v>43</v>
      </c>
      <c r="C61" s="2" t="s">
        <v>11</v>
      </c>
      <c r="D61" s="4" t="s">
        <v>12</v>
      </c>
      <c r="E61" s="35"/>
      <c r="F61" s="36"/>
      <c r="G61" s="36">
        <v>234.85000000000002</v>
      </c>
      <c r="H61" s="36"/>
      <c r="I61" s="36"/>
      <c r="J61" s="36"/>
      <c r="K61" s="36"/>
      <c r="L61" s="36"/>
      <c r="M61" s="36"/>
      <c r="N61" s="36"/>
      <c r="O61" s="36"/>
      <c r="P61" s="36"/>
      <c r="Q61" s="9">
        <v>234.85000000000002</v>
      </c>
      <c r="R61" s="29">
        <v>234.85000000000002</v>
      </c>
      <c r="S61" s="91">
        <v>1</v>
      </c>
      <c r="T61" s="29">
        <f t="shared" si="2"/>
        <v>234.85000000000002</v>
      </c>
    </row>
    <row r="62" spans="1:20" x14ac:dyDescent="0.2">
      <c r="A62" s="18"/>
      <c r="B62" s="20"/>
      <c r="C62" s="7" t="s">
        <v>18</v>
      </c>
      <c r="D62" s="8"/>
      <c r="E62" s="37"/>
      <c r="F62" s="38"/>
      <c r="G62" s="38">
        <v>234.85000000000002</v>
      </c>
      <c r="H62" s="38"/>
      <c r="I62" s="38"/>
      <c r="J62" s="38"/>
      <c r="K62" s="38"/>
      <c r="L62" s="38"/>
      <c r="M62" s="38"/>
      <c r="N62" s="38"/>
      <c r="O62" s="38"/>
      <c r="P62" s="38"/>
      <c r="Q62" s="10">
        <v>234.85000000000002</v>
      </c>
      <c r="R62" s="30">
        <v>234.85000000000002</v>
      </c>
      <c r="S62" s="92">
        <v>1</v>
      </c>
      <c r="T62" s="30">
        <f t="shared" si="2"/>
        <v>234.85000000000002</v>
      </c>
    </row>
    <row r="63" spans="1:20" x14ac:dyDescent="0.2">
      <c r="A63" s="18"/>
      <c r="B63" s="22" t="s">
        <v>156</v>
      </c>
      <c r="C63" s="23"/>
      <c r="D63" s="23"/>
      <c r="E63" s="39"/>
      <c r="F63" s="40"/>
      <c r="G63" s="40">
        <v>234.85000000000002</v>
      </c>
      <c r="H63" s="40"/>
      <c r="I63" s="40"/>
      <c r="J63" s="40"/>
      <c r="K63" s="40"/>
      <c r="L63" s="40"/>
      <c r="M63" s="40"/>
      <c r="N63" s="40"/>
      <c r="O63" s="40"/>
      <c r="P63" s="40"/>
      <c r="Q63" s="24">
        <v>234.85000000000002</v>
      </c>
      <c r="R63" s="31">
        <v>234.85000000000002</v>
      </c>
      <c r="S63" s="93">
        <v>1</v>
      </c>
      <c r="T63" s="31">
        <f t="shared" si="2"/>
        <v>234.85000000000002</v>
      </c>
    </row>
    <row r="64" spans="1:20" x14ac:dyDescent="0.2">
      <c r="A64" s="135" t="s">
        <v>191</v>
      </c>
      <c r="B64" s="136"/>
      <c r="C64" s="136"/>
      <c r="D64" s="136"/>
      <c r="E64" s="138"/>
      <c r="F64" s="139"/>
      <c r="G64" s="139">
        <v>1136.18</v>
      </c>
      <c r="H64" s="139"/>
      <c r="I64" s="139"/>
      <c r="J64" s="139"/>
      <c r="K64" s="139"/>
      <c r="L64" s="139"/>
      <c r="M64" s="139"/>
      <c r="N64" s="139"/>
      <c r="O64" s="139">
        <v>143.34</v>
      </c>
      <c r="P64" s="139"/>
      <c r="Q64" s="140">
        <v>1279.52</v>
      </c>
      <c r="R64" s="152">
        <v>1279.52</v>
      </c>
      <c r="S64" s="186">
        <v>1</v>
      </c>
      <c r="T64" s="152">
        <f t="shared" si="2"/>
        <v>1279.52</v>
      </c>
    </row>
    <row r="65" spans="1:21" x14ac:dyDescent="0.2">
      <c r="A65" s="4"/>
      <c r="B65" s="4"/>
      <c r="C65" s="4"/>
      <c r="D65" s="4"/>
      <c r="E65" s="35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9"/>
      <c r="R65" s="29"/>
      <c r="S65" s="91"/>
      <c r="T65" s="29"/>
    </row>
    <row r="66" spans="1:21" x14ac:dyDescent="0.2">
      <c r="A66" s="17" t="s">
        <v>15</v>
      </c>
      <c r="B66" s="19" t="s">
        <v>56</v>
      </c>
      <c r="C66" s="2" t="s">
        <v>57</v>
      </c>
      <c r="D66" s="4" t="s">
        <v>58</v>
      </c>
      <c r="E66" s="35">
        <v>3.7</v>
      </c>
      <c r="F66" s="36">
        <v>15.84</v>
      </c>
      <c r="G66" s="36">
        <v>114.78</v>
      </c>
      <c r="H66" s="36"/>
      <c r="I66" s="36"/>
      <c r="J66" s="36">
        <v>1.1499999999999999</v>
      </c>
      <c r="K66" s="36">
        <v>8.2799999999999994</v>
      </c>
      <c r="L66" s="36"/>
      <c r="M66" s="36"/>
      <c r="N66" s="36"/>
      <c r="O66" s="36">
        <v>182.42</v>
      </c>
      <c r="P66" s="36">
        <v>20.079999999999998</v>
      </c>
      <c r="Q66" s="9">
        <v>346.24999999999994</v>
      </c>
      <c r="R66" s="29">
        <v>346.24999999999994</v>
      </c>
      <c r="S66" s="91">
        <v>1</v>
      </c>
      <c r="T66" s="29">
        <f t="shared" ref="T66:T74" si="3">S66*Q66</f>
        <v>346.24999999999994</v>
      </c>
    </row>
    <row r="67" spans="1:21" x14ac:dyDescent="0.2">
      <c r="A67" s="18"/>
      <c r="B67" s="20"/>
      <c r="C67" s="7" t="s">
        <v>192</v>
      </c>
      <c r="D67" s="8"/>
      <c r="E67" s="37">
        <v>3.7</v>
      </c>
      <c r="F67" s="38">
        <v>15.84</v>
      </c>
      <c r="G67" s="38">
        <v>114.78</v>
      </c>
      <c r="H67" s="38"/>
      <c r="I67" s="38"/>
      <c r="J67" s="38">
        <v>1.1499999999999999</v>
      </c>
      <c r="K67" s="38">
        <v>8.2799999999999994</v>
      </c>
      <c r="L67" s="38"/>
      <c r="M67" s="38"/>
      <c r="N67" s="38"/>
      <c r="O67" s="38">
        <v>182.42</v>
      </c>
      <c r="P67" s="38">
        <v>20.079999999999998</v>
      </c>
      <c r="Q67" s="10">
        <v>346.24999999999994</v>
      </c>
      <c r="R67" s="30">
        <v>346.24999999999994</v>
      </c>
      <c r="S67" s="92">
        <v>1</v>
      </c>
      <c r="T67" s="30">
        <f t="shared" si="3"/>
        <v>346.24999999999994</v>
      </c>
    </row>
    <row r="68" spans="1:21" x14ac:dyDescent="0.2">
      <c r="A68" s="18"/>
      <c r="B68" s="20"/>
      <c r="C68" s="2" t="s">
        <v>11</v>
      </c>
      <c r="D68" s="4" t="s">
        <v>12</v>
      </c>
      <c r="E68" s="35"/>
      <c r="F68" s="36"/>
      <c r="G68" s="36">
        <v>95.14</v>
      </c>
      <c r="H68" s="36"/>
      <c r="I68" s="36"/>
      <c r="J68" s="36">
        <v>9.94</v>
      </c>
      <c r="K68" s="36">
        <v>84.14</v>
      </c>
      <c r="L68" s="36"/>
      <c r="M68" s="36"/>
      <c r="N68" s="36"/>
      <c r="O68" s="36">
        <v>814.43</v>
      </c>
      <c r="P68" s="36">
        <v>-7.96</v>
      </c>
      <c r="Q68" s="9">
        <v>995.68999999999994</v>
      </c>
      <c r="R68" s="29">
        <v>995.68999999999994</v>
      </c>
      <c r="S68" s="91">
        <v>1</v>
      </c>
      <c r="T68" s="29">
        <f t="shared" si="3"/>
        <v>995.68999999999994</v>
      </c>
    </row>
    <row r="69" spans="1:21" x14ac:dyDescent="0.2">
      <c r="A69" s="18"/>
      <c r="B69" s="20"/>
      <c r="C69" s="7" t="s">
        <v>18</v>
      </c>
      <c r="D69" s="8"/>
      <c r="E69" s="37"/>
      <c r="F69" s="38"/>
      <c r="G69" s="38">
        <v>95.14</v>
      </c>
      <c r="H69" s="38"/>
      <c r="I69" s="38"/>
      <c r="J69" s="38">
        <v>9.94</v>
      </c>
      <c r="K69" s="38">
        <v>84.14</v>
      </c>
      <c r="L69" s="38"/>
      <c r="M69" s="38"/>
      <c r="N69" s="38"/>
      <c r="O69" s="38">
        <v>814.43</v>
      </c>
      <c r="P69" s="38">
        <v>-7.96</v>
      </c>
      <c r="Q69" s="10">
        <v>995.68999999999994</v>
      </c>
      <c r="R69" s="30">
        <v>995.68999999999994</v>
      </c>
      <c r="S69" s="92">
        <v>1</v>
      </c>
      <c r="T69" s="30">
        <f t="shared" si="3"/>
        <v>995.68999999999994</v>
      </c>
    </row>
    <row r="70" spans="1:21" x14ac:dyDescent="0.2">
      <c r="A70" s="18"/>
      <c r="B70" s="22" t="s">
        <v>193</v>
      </c>
      <c r="C70" s="23"/>
      <c r="D70" s="23"/>
      <c r="E70" s="39">
        <v>3.7</v>
      </c>
      <c r="F70" s="40">
        <v>15.84</v>
      </c>
      <c r="G70" s="40">
        <v>209.92000000000002</v>
      </c>
      <c r="H70" s="40"/>
      <c r="I70" s="40"/>
      <c r="J70" s="40">
        <v>11.09</v>
      </c>
      <c r="K70" s="40">
        <v>92.42</v>
      </c>
      <c r="L70" s="40"/>
      <c r="M70" s="40"/>
      <c r="N70" s="40"/>
      <c r="O70" s="40">
        <v>996.84999999999991</v>
      </c>
      <c r="P70" s="40">
        <v>12.119999999999997</v>
      </c>
      <c r="Q70" s="24">
        <v>1341.9399999999998</v>
      </c>
      <c r="R70" s="31">
        <v>1341.9399999999998</v>
      </c>
      <c r="S70" s="93">
        <v>1</v>
      </c>
      <c r="T70" s="31">
        <f t="shared" si="3"/>
        <v>1341.9399999999998</v>
      </c>
    </row>
    <row r="71" spans="1:21" x14ac:dyDescent="0.2">
      <c r="A71" s="18"/>
      <c r="B71" s="19" t="s">
        <v>14</v>
      </c>
      <c r="C71" s="2" t="s">
        <v>11</v>
      </c>
      <c r="D71" s="4" t="s">
        <v>12</v>
      </c>
      <c r="E71" s="35">
        <v>212.37</v>
      </c>
      <c r="F71" s="36">
        <v>1069.21</v>
      </c>
      <c r="G71" s="36">
        <v>3310.87</v>
      </c>
      <c r="H71" s="36">
        <v>-13.98</v>
      </c>
      <c r="I71" s="36">
        <v>191.27999999999997</v>
      </c>
      <c r="J71" s="36">
        <v>71.64</v>
      </c>
      <c r="K71" s="36">
        <v>298.31</v>
      </c>
      <c r="L71" s="36">
        <v>340.59000000000003</v>
      </c>
      <c r="M71" s="36">
        <v>50.15</v>
      </c>
      <c r="N71" s="36"/>
      <c r="O71" s="36">
        <v>2367.54</v>
      </c>
      <c r="P71" s="36">
        <v>198.74</v>
      </c>
      <c r="Q71" s="9">
        <v>8096.72</v>
      </c>
      <c r="R71" s="29">
        <v>8096.72</v>
      </c>
      <c r="S71" s="91">
        <v>1</v>
      </c>
      <c r="T71" s="29">
        <f t="shared" si="3"/>
        <v>8096.72</v>
      </c>
    </row>
    <row r="72" spans="1:21" x14ac:dyDescent="0.2">
      <c r="A72" s="18"/>
      <c r="B72" s="20"/>
      <c r="C72" s="7" t="s">
        <v>18</v>
      </c>
      <c r="D72" s="8"/>
      <c r="E72" s="37">
        <v>212.37</v>
      </c>
      <c r="F72" s="38">
        <v>1069.21</v>
      </c>
      <c r="G72" s="38">
        <v>3310.87</v>
      </c>
      <c r="H72" s="38">
        <v>-13.98</v>
      </c>
      <c r="I72" s="38">
        <v>191.27999999999997</v>
      </c>
      <c r="J72" s="38">
        <v>71.64</v>
      </c>
      <c r="K72" s="38">
        <v>298.31</v>
      </c>
      <c r="L72" s="38">
        <v>340.59000000000003</v>
      </c>
      <c r="M72" s="38">
        <v>50.15</v>
      </c>
      <c r="N72" s="38"/>
      <c r="O72" s="38">
        <v>2367.54</v>
      </c>
      <c r="P72" s="38">
        <v>198.74</v>
      </c>
      <c r="Q72" s="10">
        <v>8096.72</v>
      </c>
      <c r="R72" s="30">
        <v>8096.72</v>
      </c>
      <c r="S72" s="92">
        <v>1</v>
      </c>
      <c r="T72" s="30">
        <f t="shared" si="3"/>
        <v>8096.72</v>
      </c>
    </row>
    <row r="73" spans="1:21" x14ac:dyDescent="0.2">
      <c r="A73" s="18"/>
      <c r="B73" s="22" t="s">
        <v>20</v>
      </c>
      <c r="C73" s="23"/>
      <c r="D73" s="23"/>
      <c r="E73" s="39">
        <v>212.37</v>
      </c>
      <c r="F73" s="40">
        <v>1069.21</v>
      </c>
      <c r="G73" s="40">
        <v>3310.87</v>
      </c>
      <c r="H73" s="40">
        <v>-13.98</v>
      </c>
      <c r="I73" s="40">
        <v>191.27999999999997</v>
      </c>
      <c r="J73" s="40">
        <v>71.64</v>
      </c>
      <c r="K73" s="40">
        <v>298.31</v>
      </c>
      <c r="L73" s="40">
        <v>340.59000000000003</v>
      </c>
      <c r="M73" s="40">
        <v>50.15</v>
      </c>
      <c r="N73" s="40"/>
      <c r="O73" s="40">
        <v>2367.54</v>
      </c>
      <c r="P73" s="40">
        <v>198.74</v>
      </c>
      <c r="Q73" s="24">
        <v>8096.72</v>
      </c>
      <c r="R73" s="31">
        <v>8096.72</v>
      </c>
      <c r="S73" s="93">
        <v>1</v>
      </c>
      <c r="T73" s="31">
        <f t="shared" si="3"/>
        <v>8096.72</v>
      </c>
    </row>
    <row r="74" spans="1:21" x14ac:dyDescent="0.2">
      <c r="A74" s="135" t="s">
        <v>22</v>
      </c>
      <c r="B74" s="136"/>
      <c r="C74" s="136"/>
      <c r="D74" s="136"/>
      <c r="E74" s="138">
        <v>216.07</v>
      </c>
      <c r="F74" s="139">
        <v>1085.05</v>
      </c>
      <c r="G74" s="139">
        <v>3520.79</v>
      </c>
      <c r="H74" s="139">
        <v>-13.98</v>
      </c>
      <c r="I74" s="139">
        <v>191.27999999999997</v>
      </c>
      <c r="J74" s="139">
        <v>82.73</v>
      </c>
      <c r="K74" s="139">
        <v>390.73</v>
      </c>
      <c r="L74" s="139">
        <v>340.59000000000003</v>
      </c>
      <c r="M74" s="139">
        <v>50.15</v>
      </c>
      <c r="N74" s="139"/>
      <c r="O74" s="139">
        <v>3364.39</v>
      </c>
      <c r="P74" s="139">
        <v>210.86</v>
      </c>
      <c r="Q74" s="140">
        <v>9438.66</v>
      </c>
      <c r="R74" s="152">
        <v>9438.66</v>
      </c>
      <c r="S74" s="186">
        <v>1</v>
      </c>
      <c r="T74" s="152">
        <f t="shared" si="3"/>
        <v>9438.66</v>
      </c>
    </row>
    <row r="75" spans="1:21" x14ac:dyDescent="0.2">
      <c r="A75" s="4"/>
      <c r="B75" s="4"/>
      <c r="C75" s="4"/>
      <c r="D75" s="4"/>
      <c r="E75" s="35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9"/>
      <c r="R75" s="29"/>
      <c r="S75" s="91"/>
      <c r="T75" s="29"/>
    </row>
    <row r="76" spans="1:21" x14ac:dyDescent="0.2">
      <c r="A76" s="17" t="s">
        <v>66</v>
      </c>
      <c r="B76" s="19" t="s">
        <v>67</v>
      </c>
      <c r="C76" s="2" t="s">
        <v>68</v>
      </c>
      <c r="D76" s="4" t="s">
        <v>92</v>
      </c>
      <c r="E76" s="35"/>
      <c r="F76" s="36"/>
      <c r="G76" s="36"/>
      <c r="H76" s="36">
        <v>453.35</v>
      </c>
      <c r="I76" s="36"/>
      <c r="J76" s="36"/>
      <c r="K76" s="36"/>
      <c r="L76" s="36"/>
      <c r="M76" s="36"/>
      <c r="N76" s="36"/>
      <c r="O76" s="36"/>
      <c r="P76" s="36">
        <v>763.94</v>
      </c>
      <c r="Q76" s="9">
        <v>1217.29</v>
      </c>
      <c r="R76" s="29">
        <v>1217.29</v>
      </c>
      <c r="S76" s="91">
        <v>1</v>
      </c>
      <c r="T76" s="29">
        <f t="shared" ref="T76:T81" si="4">S76*Q76</f>
        <v>1217.29</v>
      </c>
    </row>
    <row r="77" spans="1:21" x14ac:dyDescent="0.2">
      <c r="A77" s="18"/>
      <c r="B77" s="20"/>
      <c r="C77" s="3"/>
      <c r="D77" s="6" t="s">
        <v>69</v>
      </c>
      <c r="E77" s="52">
        <v>554.58000000000004</v>
      </c>
      <c r="F77" s="53">
        <v>597.49</v>
      </c>
      <c r="G77" s="53">
        <v>697.4</v>
      </c>
      <c r="H77" s="53">
        <v>783.9</v>
      </c>
      <c r="I77" s="53">
        <v>793.98</v>
      </c>
      <c r="J77" s="53">
        <v>804.33</v>
      </c>
      <c r="K77" s="53">
        <v>818.13</v>
      </c>
      <c r="L77" s="53">
        <v>835.8</v>
      </c>
      <c r="M77" s="53">
        <v>719.35</v>
      </c>
      <c r="N77" s="53">
        <v>597.04</v>
      </c>
      <c r="O77" s="59">
        <v>718.67</v>
      </c>
      <c r="P77" s="59">
        <v>-238.99</v>
      </c>
      <c r="Q77" s="11">
        <v>7681.6800000000012</v>
      </c>
      <c r="R77" s="51">
        <v>7681.6800000000012</v>
      </c>
      <c r="S77" s="95">
        <v>0.93755532643900807</v>
      </c>
      <c r="T77" s="104">
        <f t="shared" si="4"/>
        <v>7202.0000000000009</v>
      </c>
      <c r="U77" s="109"/>
    </row>
    <row r="78" spans="1:21" x14ac:dyDescent="0.2">
      <c r="A78" s="18"/>
      <c r="B78" s="20"/>
      <c r="C78" s="3"/>
      <c r="D78" s="6" t="s">
        <v>70</v>
      </c>
      <c r="E78" s="52">
        <v>54.51</v>
      </c>
      <c r="F78" s="53">
        <v>132.63999999999999</v>
      </c>
      <c r="G78" s="53">
        <v>1259.6400000000001</v>
      </c>
      <c r="H78" s="53">
        <v>-2.2799999999999998</v>
      </c>
      <c r="I78" s="53">
        <v>22.78</v>
      </c>
      <c r="J78" s="53">
        <v>17.510000000000002</v>
      </c>
      <c r="K78" s="53">
        <v>107.59</v>
      </c>
      <c r="L78" s="53">
        <v>41.12</v>
      </c>
      <c r="M78" s="53">
        <v>8.3499999999999091</v>
      </c>
      <c r="N78" s="53"/>
      <c r="O78" s="53">
        <v>1394.82</v>
      </c>
      <c r="P78" s="53">
        <v>68.070000000000007</v>
      </c>
      <c r="Q78" s="11">
        <v>3104.7499999999995</v>
      </c>
      <c r="R78" s="51">
        <v>3104.7499999999995</v>
      </c>
      <c r="S78" s="95">
        <v>1</v>
      </c>
      <c r="T78" s="51">
        <f t="shared" si="4"/>
        <v>3104.7499999999995</v>
      </c>
    </row>
    <row r="79" spans="1:21" x14ac:dyDescent="0.2">
      <c r="A79" s="18"/>
      <c r="B79" s="20"/>
      <c r="C79" s="3"/>
      <c r="D79" s="6" t="s">
        <v>71</v>
      </c>
      <c r="E79" s="52">
        <v>0.51</v>
      </c>
      <c r="F79" s="53">
        <v>3</v>
      </c>
      <c r="G79" s="53">
        <v>9.59</v>
      </c>
      <c r="H79" s="53">
        <v>-0.06</v>
      </c>
      <c r="I79" s="53">
        <v>1.19</v>
      </c>
      <c r="J79" s="53">
        <v>0.56000000000000005</v>
      </c>
      <c r="K79" s="53">
        <v>1.19</v>
      </c>
      <c r="L79" s="53">
        <v>5.47</v>
      </c>
      <c r="M79" s="53">
        <v>1.9399999999999977</v>
      </c>
      <c r="N79" s="53"/>
      <c r="O79" s="53">
        <v>25.599999999999998</v>
      </c>
      <c r="P79" s="53">
        <v>1.22</v>
      </c>
      <c r="Q79" s="11">
        <v>50.209999999999994</v>
      </c>
      <c r="R79" s="51">
        <v>50.209999999999994</v>
      </c>
      <c r="S79" s="95">
        <v>1</v>
      </c>
      <c r="T79" s="51">
        <f t="shared" si="4"/>
        <v>50.209999999999994</v>
      </c>
    </row>
    <row r="80" spans="1:21" x14ac:dyDescent="0.2">
      <c r="A80" s="18"/>
      <c r="B80" s="20"/>
      <c r="C80" s="3"/>
      <c r="D80" s="6" t="s">
        <v>89</v>
      </c>
      <c r="E80" s="52"/>
      <c r="F80" s="53"/>
      <c r="G80" s="53">
        <v>174.43</v>
      </c>
      <c r="H80" s="53">
        <v>-0.09</v>
      </c>
      <c r="I80" s="53">
        <v>1.32</v>
      </c>
      <c r="J80" s="53">
        <v>1.03</v>
      </c>
      <c r="K80" s="53">
        <v>3.97</v>
      </c>
      <c r="L80" s="53">
        <v>2.5299999999999998</v>
      </c>
      <c r="M80" s="53">
        <v>0.23999999999999488</v>
      </c>
      <c r="N80" s="53"/>
      <c r="O80" s="53">
        <v>33.65</v>
      </c>
      <c r="P80" s="53">
        <v>3.99</v>
      </c>
      <c r="Q80" s="11">
        <v>221.07000000000002</v>
      </c>
      <c r="R80" s="51">
        <v>221.07000000000002</v>
      </c>
      <c r="S80" s="95">
        <v>1</v>
      </c>
      <c r="T80" s="51">
        <f t="shared" si="4"/>
        <v>221.07000000000002</v>
      </c>
    </row>
    <row r="81" spans="1:20" x14ac:dyDescent="0.2">
      <c r="A81" s="18"/>
      <c r="B81" s="20"/>
      <c r="C81" s="3"/>
      <c r="D81" s="6" t="s">
        <v>72</v>
      </c>
      <c r="E81" s="52">
        <v>117.74</v>
      </c>
      <c r="F81" s="53">
        <v>1848.81</v>
      </c>
      <c r="G81" s="53">
        <v>1598.36</v>
      </c>
      <c r="H81" s="53">
        <v>-37.700000000000003</v>
      </c>
      <c r="I81" s="53">
        <v>491.92</v>
      </c>
      <c r="J81" s="53">
        <v>7.51</v>
      </c>
      <c r="K81" s="53">
        <v>233.38</v>
      </c>
      <c r="L81" s="53">
        <v>569.99</v>
      </c>
      <c r="M81" s="53">
        <v>106.11999999999989</v>
      </c>
      <c r="N81" s="53"/>
      <c r="O81" s="53">
        <v>189.14</v>
      </c>
      <c r="P81" s="53">
        <v>-25.220000000000002</v>
      </c>
      <c r="Q81" s="11">
        <v>5100.05</v>
      </c>
      <c r="R81" s="51">
        <v>5100.05</v>
      </c>
      <c r="S81" s="95">
        <v>1</v>
      </c>
      <c r="T81" s="51">
        <f t="shared" si="4"/>
        <v>5100.05</v>
      </c>
    </row>
    <row r="82" spans="1:20" x14ac:dyDescent="0.2">
      <c r="A82" s="18"/>
      <c r="B82" s="20"/>
      <c r="C82" s="7" t="s">
        <v>194</v>
      </c>
      <c r="D82" s="8"/>
      <c r="E82" s="37">
        <v>727.34</v>
      </c>
      <c r="F82" s="38">
        <v>2581.94</v>
      </c>
      <c r="G82" s="38">
        <v>3739.42</v>
      </c>
      <c r="H82" s="38">
        <v>1197.1200000000001</v>
      </c>
      <c r="I82" s="38">
        <v>1311.19</v>
      </c>
      <c r="J82" s="38">
        <v>830.93999999999994</v>
      </c>
      <c r="K82" s="38">
        <v>1164.2600000000002</v>
      </c>
      <c r="L82" s="38">
        <v>1454.9099999999999</v>
      </c>
      <c r="M82" s="38">
        <v>835.99999999999977</v>
      </c>
      <c r="N82" s="38">
        <v>597.04</v>
      </c>
      <c r="O82" s="38">
        <v>2361.8799999999997</v>
      </c>
      <c r="P82" s="38">
        <v>573.0100000000001</v>
      </c>
      <c r="Q82" s="10">
        <v>17375.05</v>
      </c>
      <c r="R82" s="30">
        <v>17375.05</v>
      </c>
      <c r="S82" s="92">
        <f>+T82/R82</f>
        <v>0.97239259743137429</v>
      </c>
      <c r="T82" s="30">
        <f>SUBTOTAL(9,T76:T81)</f>
        <v>16895.37</v>
      </c>
    </row>
    <row r="83" spans="1:20" x14ac:dyDescent="0.2">
      <c r="A83" s="18"/>
      <c r="B83" s="22" t="s">
        <v>195</v>
      </c>
      <c r="C83" s="23"/>
      <c r="D83" s="23"/>
      <c r="E83" s="39">
        <v>727.34</v>
      </c>
      <c r="F83" s="40">
        <v>2581.94</v>
      </c>
      <c r="G83" s="40">
        <v>3739.42</v>
      </c>
      <c r="H83" s="40">
        <v>1197.1200000000001</v>
      </c>
      <c r="I83" s="40">
        <v>1311.19</v>
      </c>
      <c r="J83" s="40">
        <v>830.93999999999994</v>
      </c>
      <c r="K83" s="40">
        <v>1164.2600000000002</v>
      </c>
      <c r="L83" s="40">
        <v>1454.9099999999999</v>
      </c>
      <c r="M83" s="40">
        <v>835.99999999999977</v>
      </c>
      <c r="N83" s="40">
        <v>597.04</v>
      </c>
      <c r="O83" s="40">
        <v>2361.8799999999997</v>
      </c>
      <c r="P83" s="40">
        <v>573.0100000000001</v>
      </c>
      <c r="Q83" s="24">
        <v>17375.05</v>
      </c>
      <c r="R83" s="31">
        <v>17375.05</v>
      </c>
      <c r="S83" s="93">
        <f t="shared" ref="S83:S84" si="5">+T83/R83</f>
        <v>0.97239259743137429</v>
      </c>
      <c r="T83" s="31">
        <f>SUBTOTAL(9,T76:T82)</f>
        <v>16895.37</v>
      </c>
    </row>
    <row r="84" spans="1:20" x14ac:dyDescent="0.2">
      <c r="A84" s="135" t="s">
        <v>196</v>
      </c>
      <c r="B84" s="136"/>
      <c r="C84" s="136"/>
      <c r="D84" s="136"/>
      <c r="E84" s="138">
        <v>727.34</v>
      </c>
      <c r="F84" s="139">
        <v>2581.94</v>
      </c>
      <c r="G84" s="139">
        <v>3739.42</v>
      </c>
      <c r="H84" s="139">
        <v>1197.1200000000001</v>
      </c>
      <c r="I84" s="139">
        <v>1311.19</v>
      </c>
      <c r="J84" s="139">
        <v>830.93999999999994</v>
      </c>
      <c r="K84" s="139">
        <v>1164.2600000000002</v>
      </c>
      <c r="L84" s="139">
        <v>1454.9099999999999</v>
      </c>
      <c r="M84" s="139">
        <v>835.99999999999977</v>
      </c>
      <c r="N84" s="139">
        <v>597.04</v>
      </c>
      <c r="O84" s="139">
        <v>2361.8799999999997</v>
      </c>
      <c r="P84" s="139">
        <v>573.0100000000001</v>
      </c>
      <c r="Q84" s="140">
        <v>17375.05</v>
      </c>
      <c r="R84" s="152">
        <v>17375.05</v>
      </c>
      <c r="S84" s="186">
        <f t="shared" si="5"/>
        <v>0.97239259743137429</v>
      </c>
      <c r="T84" s="152">
        <f>SUBTOTAL(9,T76:T83)</f>
        <v>16895.37</v>
      </c>
    </row>
    <row r="85" spans="1:20" ht="13.5" thickBot="1" x14ac:dyDescent="0.25">
      <c r="A85" s="4"/>
      <c r="B85" s="4"/>
      <c r="C85" s="4"/>
      <c r="D85" s="4"/>
      <c r="E85" s="35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9"/>
      <c r="R85" s="29"/>
      <c r="S85" s="91"/>
      <c r="T85" s="29"/>
    </row>
    <row r="86" spans="1:20" ht="13.5" thickBot="1" x14ac:dyDescent="0.25">
      <c r="A86" s="142" t="s">
        <v>17</v>
      </c>
      <c r="B86" s="143"/>
      <c r="C86" s="143"/>
      <c r="D86" s="143"/>
      <c r="E86" s="144">
        <v>1688.18</v>
      </c>
      <c r="F86" s="145">
        <v>7720.4600000000009</v>
      </c>
      <c r="G86" s="145">
        <v>26798.880000000001</v>
      </c>
      <c r="H86" s="145">
        <v>1153.3400000000001</v>
      </c>
      <c r="I86" s="145">
        <v>2104.15</v>
      </c>
      <c r="J86" s="145">
        <v>1238.49</v>
      </c>
      <c r="K86" s="145">
        <v>3221.2000000000003</v>
      </c>
      <c r="L86" s="145">
        <v>2490.42</v>
      </c>
      <c r="M86" s="145">
        <v>1011.6899999999998</v>
      </c>
      <c r="N86" s="145">
        <v>597.04</v>
      </c>
      <c r="O86" s="145">
        <v>65207.119999999988</v>
      </c>
      <c r="P86" s="145">
        <v>-23588.139999999996</v>
      </c>
      <c r="Q86" s="146">
        <v>89642.830000000016</v>
      </c>
      <c r="R86" s="153">
        <v>89642.830000000016</v>
      </c>
      <c r="S86" s="189">
        <f>+T86/R86</f>
        <v>0.99464898642758148</v>
      </c>
      <c r="T86" s="153">
        <f>+T84+T74+T64+T56+T32</f>
        <v>89163.150000000009</v>
      </c>
    </row>
    <row r="90" spans="1:20" ht="13.5" thickBot="1" x14ac:dyDescent="0.25"/>
    <row r="91" spans="1:20" x14ac:dyDescent="0.2">
      <c r="Q91" s="47" t="s">
        <v>26</v>
      </c>
      <c r="R91" s="48">
        <v>0</v>
      </c>
    </row>
    <row r="92" spans="1:20" x14ac:dyDescent="0.2">
      <c r="Q92" s="45" t="s">
        <v>27</v>
      </c>
      <c r="R92" s="46">
        <v>0</v>
      </c>
    </row>
    <row r="93" spans="1:20" x14ac:dyDescent="0.2">
      <c r="Q93" s="45" t="s">
        <v>28</v>
      </c>
      <c r="R93" s="46">
        <v>43217.279999999984</v>
      </c>
    </row>
    <row r="94" spans="1:20" ht="13.5" thickBot="1" x14ac:dyDescent="0.25">
      <c r="Q94" s="45" t="s">
        <v>29</v>
      </c>
      <c r="R94" s="46">
        <v>46425.55</v>
      </c>
    </row>
    <row r="95" spans="1:20" ht="13.5" thickBot="1" x14ac:dyDescent="0.25">
      <c r="Q95" s="49" t="s">
        <v>30</v>
      </c>
      <c r="R95" s="50">
        <v>89642.829999999987</v>
      </c>
    </row>
  </sheetData>
  <pageMargins left="0.7" right="0.7" top="0.75" bottom="0.75" header="0.3" footer="0.3"/>
  <pageSetup scale="55" fitToHeight="2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0"/>
  <sheetViews>
    <sheetView zoomScale="80" zoomScaleNormal="80" zoomScalePageLayoutView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6.85546875" customWidth="1"/>
    <col min="2" max="2" width="25.7109375" customWidth="1"/>
    <col min="3" max="3" width="18.7109375" customWidth="1"/>
    <col min="4" max="4" width="36.5703125" customWidth="1"/>
    <col min="5" max="5" width="11.28515625" bestFit="1" customWidth="1"/>
    <col min="6" max="6" width="10.28515625" bestFit="1" customWidth="1"/>
    <col min="7" max="9" width="11.28515625" bestFit="1" customWidth="1"/>
    <col min="10" max="10" width="9.5703125" bestFit="1" customWidth="1"/>
    <col min="11" max="12" width="11.28515625" bestFit="1" customWidth="1"/>
    <col min="13" max="13" width="9.5703125" bestFit="1" customWidth="1"/>
    <col min="14" max="15" width="12" bestFit="1" customWidth="1"/>
    <col min="16" max="16" width="11.28515625" bestFit="1" customWidth="1"/>
    <col min="17" max="17" width="12.28515625" bestFit="1" customWidth="1"/>
    <col min="18" max="18" width="12.42578125" bestFit="1" customWidth="1"/>
    <col min="19" max="19" width="8.140625" style="96" bestFit="1" customWidth="1"/>
    <col min="20" max="20" width="16.42578125" bestFit="1" customWidth="1"/>
  </cols>
  <sheetData>
    <row r="1" spans="1:20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97"/>
      <c r="T1" s="1"/>
    </row>
    <row r="2" spans="1:20" x14ac:dyDescent="0.2">
      <c r="A2" t="s">
        <v>197</v>
      </c>
      <c r="B2" t="s">
        <v>33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90"/>
      <c r="T5" s="134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85" t="s">
        <v>586</v>
      </c>
      <c r="T6" s="151" t="s">
        <v>588</v>
      </c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90"/>
      <c r="T7" s="28"/>
    </row>
    <row r="8" spans="1:20" x14ac:dyDescent="0.2">
      <c r="A8" s="17" t="s">
        <v>129</v>
      </c>
      <c r="B8" s="19" t="s">
        <v>130</v>
      </c>
      <c r="C8" s="2" t="s">
        <v>131</v>
      </c>
      <c r="D8" s="4" t="s">
        <v>130</v>
      </c>
      <c r="E8" s="35"/>
      <c r="F8" s="36"/>
      <c r="G8" s="36"/>
      <c r="H8" s="36"/>
      <c r="I8" s="36"/>
      <c r="J8" s="36"/>
      <c r="K8" s="36"/>
      <c r="L8" s="36"/>
      <c r="M8" s="36"/>
      <c r="N8" s="36"/>
      <c r="O8" s="36">
        <v>-117732.32</v>
      </c>
      <c r="P8" s="36"/>
      <c r="Q8" s="9">
        <v>-117732.32</v>
      </c>
      <c r="R8" s="29">
        <v>-117732.32</v>
      </c>
      <c r="S8" s="91">
        <v>0.50739999999999996</v>
      </c>
      <c r="T8" s="29">
        <f>S8*Q8</f>
        <v>-59737.379167999999</v>
      </c>
    </row>
    <row r="9" spans="1:20" x14ac:dyDescent="0.2">
      <c r="A9" s="18"/>
      <c r="B9" s="20"/>
      <c r="C9" s="7" t="s">
        <v>142</v>
      </c>
      <c r="D9" s="8"/>
      <c r="E9" s="37"/>
      <c r="F9" s="38"/>
      <c r="G9" s="38"/>
      <c r="H9" s="38"/>
      <c r="I9" s="38"/>
      <c r="J9" s="38"/>
      <c r="K9" s="38"/>
      <c r="L9" s="38"/>
      <c r="M9" s="38"/>
      <c r="N9" s="38"/>
      <c r="O9" s="38">
        <v>-117732.32</v>
      </c>
      <c r="P9" s="38"/>
      <c r="Q9" s="10">
        <v>-117732.32</v>
      </c>
      <c r="R9" s="30">
        <v>-117732.32</v>
      </c>
      <c r="S9" s="92">
        <v>0.50739999999999996</v>
      </c>
      <c r="T9" s="30">
        <f t="shared" ref="T9:T11" si="0">S9*Q9</f>
        <v>-59737.379167999999</v>
      </c>
    </row>
    <row r="10" spans="1:20" x14ac:dyDescent="0.2">
      <c r="A10" s="18"/>
      <c r="B10" s="22" t="s">
        <v>143</v>
      </c>
      <c r="C10" s="23"/>
      <c r="D10" s="23"/>
      <c r="E10" s="39"/>
      <c r="F10" s="40"/>
      <c r="G10" s="40"/>
      <c r="H10" s="40"/>
      <c r="I10" s="40"/>
      <c r="J10" s="40"/>
      <c r="K10" s="40"/>
      <c r="L10" s="40"/>
      <c r="M10" s="40"/>
      <c r="N10" s="40"/>
      <c r="O10" s="40">
        <v>-117732.32</v>
      </c>
      <c r="P10" s="40"/>
      <c r="Q10" s="24">
        <v>-117732.32</v>
      </c>
      <c r="R10" s="31">
        <v>-117732.32</v>
      </c>
      <c r="S10" s="93">
        <v>0.50739999999999996</v>
      </c>
      <c r="T10" s="31">
        <f t="shared" si="0"/>
        <v>-59737.379167999999</v>
      </c>
    </row>
    <row r="11" spans="1:20" x14ac:dyDescent="0.2">
      <c r="A11" s="135" t="s">
        <v>144</v>
      </c>
      <c r="B11" s="136"/>
      <c r="C11" s="136"/>
      <c r="D11" s="136"/>
      <c r="E11" s="138"/>
      <c r="F11" s="139"/>
      <c r="G11" s="139"/>
      <c r="H11" s="139"/>
      <c r="I11" s="139"/>
      <c r="J11" s="139"/>
      <c r="K11" s="139"/>
      <c r="L11" s="139"/>
      <c r="M11" s="139"/>
      <c r="N11" s="139"/>
      <c r="O11" s="139">
        <v>-117732.32</v>
      </c>
      <c r="P11" s="139"/>
      <c r="Q11" s="140">
        <v>-117732.32</v>
      </c>
      <c r="R11" s="152">
        <v>-117732.32</v>
      </c>
      <c r="S11" s="186">
        <v>0.50739999999999996</v>
      </c>
      <c r="T11" s="152">
        <f t="shared" si="0"/>
        <v>-59737.379167999999</v>
      </c>
    </row>
    <row r="12" spans="1:20" x14ac:dyDescent="0.2">
      <c r="A12" s="4"/>
      <c r="B12" s="4"/>
      <c r="C12" s="4"/>
      <c r="D12" s="4"/>
      <c r="E12" s="35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9"/>
      <c r="R12" s="29"/>
      <c r="S12" s="91"/>
      <c r="T12" s="29"/>
    </row>
    <row r="13" spans="1:20" ht="25.5" x14ac:dyDescent="0.2">
      <c r="A13" s="158" t="s">
        <v>9</v>
      </c>
      <c r="B13" s="19" t="s">
        <v>34</v>
      </c>
      <c r="C13" s="2" t="s">
        <v>35</v>
      </c>
      <c r="D13" s="4" t="s">
        <v>34</v>
      </c>
      <c r="E13" s="35">
        <v>-394.96</v>
      </c>
      <c r="F13" s="36">
        <v>11.66</v>
      </c>
      <c r="G13" s="36">
        <v>919.71</v>
      </c>
      <c r="H13" s="36">
        <v>-0.16</v>
      </c>
      <c r="I13" s="36">
        <v>1.64</v>
      </c>
      <c r="J13" s="36">
        <v>-70.930000000000007</v>
      </c>
      <c r="K13" s="36">
        <v>-69.650000000000006</v>
      </c>
      <c r="L13" s="36">
        <v>1.73</v>
      </c>
      <c r="M13" s="36">
        <v>18.29</v>
      </c>
      <c r="N13" s="36">
        <v>-0.05</v>
      </c>
      <c r="O13" s="36">
        <v>1.24</v>
      </c>
      <c r="P13" s="36">
        <v>1.38</v>
      </c>
      <c r="Q13" s="9">
        <v>419.90000000000009</v>
      </c>
      <c r="R13" s="29">
        <v>419.90000000000009</v>
      </c>
      <c r="S13" s="91">
        <v>0.50739999999999996</v>
      </c>
      <c r="T13" s="29">
        <f t="shared" ref="T13:T66" si="1">S13*Q13</f>
        <v>213.05726000000004</v>
      </c>
    </row>
    <row r="14" spans="1:20" x14ac:dyDescent="0.2">
      <c r="A14" s="18"/>
      <c r="B14" s="20"/>
      <c r="C14" s="7" t="s">
        <v>145</v>
      </c>
      <c r="D14" s="8"/>
      <c r="E14" s="37">
        <v>-394.96</v>
      </c>
      <c r="F14" s="38">
        <v>11.66</v>
      </c>
      <c r="G14" s="38">
        <v>919.71</v>
      </c>
      <c r="H14" s="38">
        <v>-0.16</v>
      </c>
      <c r="I14" s="38">
        <v>1.64</v>
      </c>
      <c r="J14" s="38">
        <v>-70.930000000000007</v>
      </c>
      <c r="K14" s="38">
        <v>-69.650000000000006</v>
      </c>
      <c r="L14" s="38">
        <v>1.73</v>
      </c>
      <c r="M14" s="38">
        <v>18.29</v>
      </c>
      <c r="N14" s="38">
        <v>-0.05</v>
      </c>
      <c r="O14" s="38">
        <v>1.24</v>
      </c>
      <c r="P14" s="38">
        <v>1.38</v>
      </c>
      <c r="Q14" s="10">
        <v>419.90000000000009</v>
      </c>
      <c r="R14" s="30">
        <v>419.90000000000009</v>
      </c>
      <c r="S14" s="92">
        <v>0.50739999999999996</v>
      </c>
      <c r="T14" s="30">
        <f t="shared" si="1"/>
        <v>213.05726000000004</v>
      </c>
    </row>
    <row r="15" spans="1:20" x14ac:dyDescent="0.2">
      <c r="A15" s="18"/>
      <c r="B15" s="22" t="s">
        <v>146</v>
      </c>
      <c r="C15" s="23"/>
      <c r="D15" s="23"/>
      <c r="E15" s="39">
        <v>-394.96</v>
      </c>
      <c r="F15" s="40">
        <v>11.66</v>
      </c>
      <c r="G15" s="40">
        <v>919.71</v>
      </c>
      <c r="H15" s="40">
        <v>-0.16</v>
      </c>
      <c r="I15" s="40">
        <v>1.64</v>
      </c>
      <c r="J15" s="40">
        <v>-70.930000000000007</v>
      </c>
      <c r="K15" s="40">
        <v>-69.650000000000006</v>
      </c>
      <c r="L15" s="40">
        <v>1.73</v>
      </c>
      <c r="M15" s="40">
        <v>18.29</v>
      </c>
      <c r="N15" s="40">
        <v>-0.05</v>
      </c>
      <c r="O15" s="40">
        <v>1.24</v>
      </c>
      <c r="P15" s="40">
        <v>1.38</v>
      </c>
      <c r="Q15" s="24">
        <v>419.90000000000009</v>
      </c>
      <c r="R15" s="31">
        <v>419.90000000000009</v>
      </c>
      <c r="S15" s="93">
        <v>0.50739999999999996</v>
      </c>
      <c r="T15" s="31">
        <f t="shared" si="1"/>
        <v>213.05726000000004</v>
      </c>
    </row>
    <row r="16" spans="1:20" x14ac:dyDescent="0.2">
      <c r="A16" s="18"/>
      <c r="B16" s="19" t="s">
        <v>80</v>
      </c>
      <c r="C16" s="2" t="s">
        <v>37</v>
      </c>
      <c r="D16" s="4" t="s">
        <v>38</v>
      </c>
      <c r="E16" s="35"/>
      <c r="F16" s="36"/>
      <c r="G16" s="36">
        <v>45052.43</v>
      </c>
      <c r="H16" s="36">
        <v>22257.200000000001</v>
      </c>
      <c r="I16" s="36"/>
      <c r="J16" s="36">
        <v>5564.3</v>
      </c>
      <c r="K16" s="36">
        <v>8224.06</v>
      </c>
      <c r="L16" s="36">
        <v>14300</v>
      </c>
      <c r="M16" s="36">
        <v>3342.55</v>
      </c>
      <c r="N16" s="36">
        <v>5619.39</v>
      </c>
      <c r="O16" s="36"/>
      <c r="P16" s="36">
        <v>5375.65</v>
      </c>
      <c r="Q16" s="9">
        <v>109735.58</v>
      </c>
      <c r="R16" s="29">
        <v>109735.58</v>
      </c>
      <c r="S16" s="91">
        <v>0.50739999999999996</v>
      </c>
      <c r="T16" s="29">
        <f t="shared" si="1"/>
        <v>55679.833291999996</v>
      </c>
    </row>
    <row r="17" spans="1:20" x14ac:dyDescent="0.2">
      <c r="A17" s="18"/>
      <c r="B17" s="20"/>
      <c r="C17" s="7" t="s">
        <v>147</v>
      </c>
      <c r="D17" s="8"/>
      <c r="E17" s="37"/>
      <c r="F17" s="38"/>
      <c r="G17" s="38">
        <v>45052.43</v>
      </c>
      <c r="H17" s="38">
        <v>22257.200000000001</v>
      </c>
      <c r="I17" s="38"/>
      <c r="J17" s="38">
        <v>5564.3</v>
      </c>
      <c r="K17" s="38">
        <v>8224.06</v>
      </c>
      <c r="L17" s="38">
        <v>14300</v>
      </c>
      <c r="M17" s="38">
        <v>3342.55</v>
      </c>
      <c r="N17" s="38">
        <v>5619.39</v>
      </c>
      <c r="O17" s="38"/>
      <c r="P17" s="38">
        <v>5375.65</v>
      </c>
      <c r="Q17" s="10">
        <v>109735.58</v>
      </c>
      <c r="R17" s="30">
        <v>109735.58</v>
      </c>
      <c r="S17" s="92">
        <v>0.50739999999999996</v>
      </c>
      <c r="T17" s="30">
        <f t="shared" si="1"/>
        <v>55679.833291999996</v>
      </c>
    </row>
    <row r="18" spans="1:20" x14ac:dyDescent="0.2">
      <c r="A18" s="18"/>
      <c r="B18" s="22" t="s">
        <v>148</v>
      </c>
      <c r="C18" s="23"/>
      <c r="D18" s="23"/>
      <c r="E18" s="39"/>
      <c r="F18" s="40"/>
      <c r="G18" s="40">
        <v>45052.43</v>
      </c>
      <c r="H18" s="40">
        <v>22257.200000000001</v>
      </c>
      <c r="I18" s="40"/>
      <c r="J18" s="40">
        <v>5564.3</v>
      </c>
      <c r="K18" s="40">
        <v>8224.06</v>
      </c>
      <c r="L18" s="40">
        <v>14300</v>
      </c>
      <c r="M18" s="40">
        <v>3342.55</v>
      </c>
      <c r="N18" s="40">
        <v>5619.39</v>
      </c>
      <c r="O18" s="40"/>
      <c r="P18" s="40">
        <v>5375.65</v>
      </c>
      <c r="Q18" s="24">
        <v>109735.58</v>
      </c>
      <c r="R18" s="31">
        <v>109735.58</v>
      </c>
      <c r="S18" s="93">
        <v>0.50739999999999996</v>
      </c>
      <c r="T18" s="31">
        <f t="shared" si="1"/>
        <v>55679.833291999996</v>
      </c>
    </row>
    <row r="19" spans="1:20" x14ac:dyDescent="0.2">
      <c r="A19" s="18"/>
      <c r="B19" s="19" t="s">
        <v>36</v>
      </c>
      <c r="C19" s="2" t="s">
        <v>37</v>
      </c>
      <c r="D19" s="4" t="s">
        <v>36</v>
      </c>
      <c r="E19" s="35"/>
      <c r="F19" s="36"/>
      <c r="G19" s="36"/>
      <c r="H19" s="36"/>
      <c r="I19" s="36"/>
      <c r="J19" s="36"/>
      <c r="K19" s="36"/>
      <c r="L19" s="36"/>
      <c r="M19" s="36"/>
      <c r="N19" s="36"/>
      <c r="O19" s="36">
        <v>75984.710000000006</v>
      </c>
      <c r="P19" s="36">
        <v>71104.400000000009</v>
      </c>
      <c r="Q19" s="9">
        <v>147089.11000000002</v>
      </c>
      <c r="R19" s="29">
        <v>147089.11000000002</v>
      </c>
      <c r="S19" s="91">
        <v>0.50739999999999996</v>
      </c>
      <c r="T19" s="29">
        <f t="shared" si="1"/>
        <v>74633.014414000005</v>
      </c>
    </row>
    <row r="20" spans="1:20" x14ac:dyDescent="0.2">
      <c r="A20" s="18"/>
      <c r="B20" s="20"/>
      <c r="C20" s="3"/>
      <c r="D20" s="6" t="s">
        <v>38</v>
      </c>
      <c r="E20" s="52">
        <v>8075</v>
      </c>
      <c r="F20" s="53">
        <v>8115</v>
      </c>
      <c r="G20" s="53">
        <v>33752.379999999997</v>
      </c>
      <c r="H20" s="53">
        <v>1898.4</v>
      </c>
      <c r="I20" s="53">
        <v>4224.01</v>
      </c>
      <c r="J20" s="53">
        <v>2505.5</v>
      </c>
      <c r="K20" s="53">
        <v>14172.77</v>
      </c>
      <c r="L20" s="53">
        <v>6284.08</v>
      </c>
      <c r="M20" s="53">
        <v>14297.34</v>
      </c>
      <c r="N20" s="53">
        <v>16878.05</v>
      </c>
      <c r="O20" s="53"/>
      <c r="P20" s="53"/>
      <c r="Q20" s="11">
        <v>110202.53</v>
      </c>
      <c r="R20" s="51">
        <v>110202.53</v>
      </c>
      <c r="S20" s="95">
        <v>0.50739999999999996</v>
      </c>
      <c r="T20" s="51">
        <f t="shared" si="1"/>
        <v>55916.763721999996</v>
      </c>
    </row>
    <row r="21" spans="1:20" x14ac:dyDescent="0.2">
      <c r="A21" s="18"/>
      <c r="B21" s="20"/>
      <c r="C21" s="7" t="s">
        <v>147</v>
      </c>
      <c r="D21" s="8"/>
      <c r="E21" s="37">
        <v>8075</v>
      </c>
      <c r="F21" s="38">
        <v>8115</v>
      </c>
      <c r="G21" s="38">
        <v>33752.379999999997</v>
      </c>
      <c r="H21" s="38">
        <v>1898.4</v>
      </c>
      <c r="I21" s="38">
        <v>4224.01</v>
      </c>
      <c r="J21" s="38">
        <v>2505.5</v>
      </c>
      <c r="K21" s="38">
        <v>14172.77</v>
      </c>
      <c r="L21" s="38">
        <v>6284.08</v>
      </c>
      <c r="M21" s="38">
        <v>14297.34</v>
      </c>
      <c r="N21" s="38">
        <v>16878.05</v>
      </c>
      <c r="O21" s="38">
        <v>75984.710000000006</v>
      </c>
      <c r="P21" s="38">
        <v>71104.400000000009</v>
      </c>
      <c r="Q21" s="10">
        <v>257291.64</v>
      </c>
      <c r="R21" s="30">
        <v>257291.64</v>
      </c>
      <c r="S21" s="92">
        <v>0.50739999999999996</v>
      </c>
      <c r="T21" s="30">
        <f t="shared" si="1"/>
        <v>130549.77813599999</v>
      </c>
    </row>
    <row r="22" spans="1:20" x14ac:dyDescent="0.2">
      <c r="A22" s="18"/>
      <c r="B22" s="22" t="s">
        <v>149</v>
      </c>
      <c r="C22" s="23"/>
      <c r="D22" s="23"/>
      <c r="E22" s="39">
        <v>8075</v>
      </c>
      <c r="F22" s="40">
        <v>8115</v>
      </c>
      <c r="G22" s="40">
        <v>33752.379999999997</v>
      </c>
      <c r="H22" s="40">
        <v>1898.4</v>
      </c>
      <c r="I22" s="40">
        <v>4224.01</v>
      </c>
      <c r="J22" s="40">
        <v>2505.5</v>
      </c>
      <c r="K22" s="40">
        <v>14172.77</v>
      </c>
      <c r="L22" s="40">
        <v>6284.08</v>
      </c>
      <c r="M22" s="40">
        <v>14297.34</v>
      </c>
      <c r="N22" s="40">
        <v>16878.05</v>
      </c>
      <c r="O22" s="40">
        <v>75984.710000000006</v>
      </c>
      <c r="P22" s="40">
        <v>71104.400000000009</v>
      </c>
      <c r="Q22" s="24">
        <v>257291.64</v>
      </c>
      <c r="R22" s="31">
        <v>257291.64</v>
      </c>
      <c r="S22" s="93">
        <v>0.50739999999999996</v>
      </c>
      <c r="T22" s="31">
        <f t="shared" si="1"/>
        <v>130549.77813599999</v>
      </c>
    </row>
    <row r="23" spans="1:20" x14ac:dyDescent="0.2">
      <c r="A23" s="18"/>
      <c r="B23" s="19" t="s">
        <v>39</v>
      </c>
      <c r="C23" s="2" t="s">
        <v>11</v>
      </c>
      <c r="D23" s="4" t="s">
        <v>73</v>
      </c>
      <c r="E23" s="35"/>
      <c r="F23" s="36">
        <v>5102.7199999999966</v>
      </c>
      <c r="G23" s="36"/>
      <c r="H23" s="36"/>
      <c r="I23" s="36"/>
      <c r="J23" s="36"/>
      <c r="K23" s="36"/>
      <c r="L23" s="36"/>
      <c r="M23" s="36"/>
      <c r="N23" s="36"/>
      <c r="O23" s="36"/>
      <c r="P23" s="36">
        <v>5272.5199999999968</v>
      </c>
      <c r="Q23" s="9">
        <v>10375.239999999994</v>
      </c>
      <c r="R23" s="29">
        <v>10375.239999999994</v>
      </c>
      <c r="S23" s="91">
        <v>0.50739999999999996</v>
      </c>
      <c r="T23" s="29">
        <f t="shared" si="1"/>
        <v>5264.3967759999969</v>
      </c>
    </row>
    <row r="24" spans="1:20" x14ac:dyDescent="0.2">
      <c r="A24" s="18"/>
      <c r="B24" s="20"/>
      <c r="C24" s="3"/>
      <c r="D24" s="6" t="s">
        <v>40</v>
      </c>
      <c r="E24" s="52">
        <v>8325.2800000000007</v>
      </c>
      <c r="F24" s="53">
        <v>6312.2000000000007</v>
      </c>
      <c r="G24" s="53">
        <v>12146.720000000001</v>
      </c>
      <c r="H24" s="53">
        <v>7486.6800000000012</v>
      </c>
      <c r="I24" s="53">
        <v>5358.06</v>
      </c>
      <c r="J24" s="53">
        <v>8334.7600000000039</v>
      </c>
      <c r="K24" s="53">
        <v>8159.6600000000035</v>
      </c>
      <c r="L24" s="53">
        <v>9420.3800000000028</v>
      </c>
      <c r="M24" s="53">
        <v>9420.3800000000028</v>
      </c>
      <c r="N24" s="53">
        <v>7984.5600000000031</v>
      </c>
      <c r="O24" s="53">
        <v>7039.0200000000023</v>
      </c>
      <c r="P24" s="53"/>
      <c r="Q24" s="11">
        <v>89987.700000000012</v>
      </c>
      <c r="R24" s="51">
        <v>89987.700000000012</v>
      </c>
      <c r="S24" s="95">
        <v>0.50739999999999996</v>
      </c>
      <c r="T24" s="51">
        <f t="shared" si="1"/>
        <v>45659.758980000006</v>
      </c>
    </row>
    <row r="25" spans="1:20" x14ac:dyDescent="0.2">
      <c r="A25" s="18"/>
      <c r="B25" s="20"/>
      <c r="C25" s="3"/>
      <c r="D25" s="6" t="s">
        <v>12</v>
      </c>
      <c r="E25" s="52">
        <v>8748.7899999999991</v>
      </c>
      <c r="F25" s="53">
        <v>13890.479999999998</v>
      </c>
      <c r="G25" s="53">
        <v>19407.650000000001</v>
      </c>
      <c r="H25" s="53">
        <v>9605.7799999999988</v>
      </c>
      <c r="I25" s="53">
        <v>8028.6</v>
      </c>
      <c r="J25" s="53">
        <v>20074.989999999998</v>
      </c>
      <c r="K25" s="53">
        <v>7626.5400000000009</v>
      </c>
      <c r="L25" s="53">
        <v>8789.4200000000019</v>
      </c>
      <c r="M25" s="53">
        <v>15243.7</v>
      </c>
      <c r="N25" s="53">
        <v>5293.1999999999989</v>
      </c>
      <c r="O25" s="53">
        <v>9405.090000000002</v>
      </c>
      <c r="P25" s="53">
        <v>15055.920000000002</v>
      </c>
      <c r="Q25" s="11">
        <v>141170.15999999997</v>
      </c>
      <c r="R25" s="51">
        <v>141170.15999999997</v>
      </c>
      <c r="S25" s="95">
        <v>0.50739999999999996</v>
      </c>
      <c r="T25" s="51">
        <f t="shared" si="1"/>
        <v>71629.739183999976</v>
      </c>
    </row>
    <row r="26" spans="1:20" x14ac:dyDescent="0.2">
      <c r="A26" s="18"/>
      <c r="B26" s="20"/>
      <c r="C26" s="7" t="s">
        <v>18</v>
      </c>
      <c r="D26" s="8"/>
      <c r="E26" s="37">
        <v>17074.07</v>
      </c>
      <c r="F26" s="38">
        <v>25305.399999999994</v>
      </c>
      <c r="G26" s="38">
        <v>31554.370000000003</v>
      </c>
      <c r="H26" s="38">
        <v>17092.46</v>
      </c>
      <c r="I26" s="38">
        <v>13386.66</v>
      </c>
      <c r="J26" s="38">
        <v>28409.75</v>
      </c>
      <c r="K26" s="38">
        <v>15786.200000000004</v>
      </c>
      <c r="L26" s="38">
        <v>18209.800000000003</v>
      </c>
      <c r="M26" s="38">
        <v>24664.080000000002</v>
      </c>
      <c r="N26" s="38">
        <v>13277.760000000002</v>
      </c>
      <c r="O26" s="38">
        <v>16444.110000000004</v>
      </c>
      <c r="P26" s="38">
        <v>20328.439999999999</v>
      </c>
      <c r="Q26" s="10">
        <v>241533.09999999998</v>
      </c>
      <c r="R26" s="30">
        <v>241533.09999999998</v>
      </c>
      <c r="S26" s="92">
        <v>0.50739999999999996</v>
      </c>
      <c r="T26" s="30">
        <f t="shared" si="1"/>
        <v>122553.89493999998</v>
      </c>
    </row>
    <row r="27" spans="1:20" x14ac:dyDescent="0.2">
      <c r="A27" s="18"/>
      <c r="B27" s="22" t="s">
        <v>150</v>
      </c>
      <c r="C27" s="23"/>
      <c r="D27" s="23"/>
      <c r="E27" s="39">
        <v>17074.07</v>
      </c>
      <c r="F27" s="40">
        <v>25305.399999999994</v>
      </c>
      <c r="G27" s="40">
        <v>31554.370000000003</v>
      </c>
      <c r="H27" s="40">
        <v>17092.46</v>
      </c>
      <c r="I27" s="40">
        <v>13386.66</v>
      </c>
      <c r="J27" s="40">
        <v>28409.75</v>
      </c>
      <c r="K27" s="40">
        <v>15786.200000000004</v>
      </c>
      <c r="L27" s="40">
        <v>18209.800000000003</v>
      </c>
      <c r="M27" s="40">
        <v>24664.080000000002</v>
      </c>
      <c r="N27" s="40">
        <v>13277.760000000002</v>
      </c>
      <c r="O27" s="40">
        <v>16444.110000000004</v>
      </c>
      <c r="P27" s="40">
        <v>20328.439999999999</v>
      </c>
      <c r="Q27" s="24">
        <v>241533.09999999998</v>
      </c>
      <c r="R27" s="31">
        <v>241533.09999999998</v>
      </c>
      <c r="S27" s="93">
        <v>0.50739999999999996</v>
      </c>
      <c r="T27" s="31">
        <f t="shared" si="1"/>
        <v>122553.89493999998</v>
      </c>
    </row>
    <row r="28" spans="1:20" x14ac:dyDescent="0.2">
      <c r="A28" s="18"/>
      <c r="B28" s="19" t="s">
        <v>41</v>
      </c>
      <c r="C28" s="2" t="s">
        <v>37</v>
      </c>
      <c r="D28" s="4" t="s">
        <v>74</v>
      </c>
      <c r="E28" s="35"/>
      <c r="F28" s="36">
        <v>207964.08</v>
      </c>
      <c r="G28" s="36"/>
      <c r="H28" s="36">
        <v>119743.42</v>
      </c>
      <c r="I28" s="36">
        <v>271047</v>
      </c>
      <c r="J28" s="36">
        <v>73065.67</v>
      </c>
      <c r="K28" s="36"/>
      <c r="L28" s="36"/>
      <c r="M28" s="36"/>
      <c r="N28" s="36"/>
      <c r="O28" s="36"/>
      <c r="P28" s="36"/>
      <c r="Q28" s="9">
        <v>671820.17</v>
      </c>
      <c r="R28" s="29">
        <v>671820.17</v>
      </c>
      <c r="S28" s="91">
        <v>0.50739999999999996</v>
      </c>
      <c r="T28" s="29">
        <f t="shared" si="1"/>
        <v>340881.55425799999</v>
      </c>
    </row>
    <row r="29" spans="1:20" x14ac:dyDescent="0.2">
      <c r="A29" s="18"/>
      <c r="B29" s="20"/>
      <c r="C29" s="3"/>
      <c r="D29" s="6" t="s">
        <v>38</v>
      </c>
      <c r="E29" s="52">
        <v>48174.5</v>
      </c>
      <c r="F29" s="53">
        <v>61836</v>
      </c>
      <c r="G29" s="53">
        <v>96656.3</v>
      </c>
      <c r="H29" s="53">
        <v>26632.07</v>
      </c>
      <c r="I29" s="53">
        <v>64636.75</v>
      </c>
      <c r="J29" s="53">
        <v>26445.18</v>
      </c>
      <c r="K29" s="53">
        <v>58246.5</v>
      </c>
      <c r="L29" s="53">
        <v>-88726</v>
      </c>
      <c r="M29" s="53">
        <v>77253.69</v>
      </c>
      <c r="N29" s="53">
        <v>29618.880000000001</v>
      </c>
      <c r="O29" s="53">
        <v>55149.18</v>
      </c>
      <c r="P29" s="53">
        <v>44545.5</v>
      </c>
      <c r="Q29" s="11">
        <v>500468.55</v>
      </c>
      <c r="R29" s="51">
        <v>500468.55</v>
      </c>
      <c r="S29" s="95">
        <v>0.50739999999999996</v>
      </c>
      <c r="T29" s="51">
        <f t="shared" si="1"/>
        <v>253937.74226999999</v>
      </c>
    </row>
    <row r="30" spans="1:20" x14ac:dyDescent="0.2">
      <c r="A30" s="18"/>
      <c r="B30" s="20"/>
      <c r="C30" s="3"/>
      <c r="D30" s="6" t="s">
        <v>132</v>
      </c>
      <c r="E30" s="52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>
        <v>73286</v>
      </c>
      <c r="Q30" s="11">
        <v>73286</v>
      </c>
      <c r="R30" s="51">
        <v>73286</v>
      </c>
      <c r="S30" s="95">
        <v>0.50739999999999996</v>
      </c>
      <c r="T30" s="51">
        <f t="shared" si="1"/>
        <v>37185.316399999996</v>
      </c>
    </row>
    <row r="31" spans="1:20" x14ac:dyDescent="0.2">
      <c r="A31" s="18"/>
      <c r="B31" s="20"/>
      <c r="C31" s="3"/>
      <c r="D31" s="6" t="s">
        <v>90</v>
      </c>
      <c r="E31" s="52"/>
      <c r="F31" s="53"/>
      <c r="G31" s="53"/>
      <c r="H31" s="53">
        <v>687148</v>
      </c>
      <c r="I31" s="53"/>
      <c r="J31" s="53"/>
      <c r="K31" s="53"/>
      <c r="L31" s="53">
        <v>285973</v>
      </c>
      <c r="M31" s="53"/>
      <c r="N31" s="53"/>
      <c r="O31" s="53"/>
      <c r="P31" s="53"/>
      <c r="Q31" s="11">
        <v>973121</v>
      </c>
      <c r="R31" s="51">
        <v>973121</v>
      </c>
      <c r="S31" s="95">
        <v>0.50739999999999996</v>
      </c>
      <c r="T31" s="51">
        <f t="shared" si="1"/>
        <v>493761.59539999999</v>
      </c>
    </row>
    <row r="32" spans="1:20" x14ac:dyDescent="0.2">
      <c r="A32" s="18"/>
      <c r="B32" s="20"/>
      <c r="C32" s="3"/>
      <c r="D32" s="6" t="s">
        <v>133</v>
      </c>
      <c r="E32" s="52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>
        <v>87025.56</v>
      </c>
      <c r="Q32" s="11">
        <v>87025.56</v>
      </c>
      <c r="R32" s="51">
        <v>87025.56</v>
      </c>
      <c r="S32" s="95">
        <v>0.50739999999999996</v>
      </c>
      <c r="T32" s="51">
        <f t="shared" si="1"/>
        <v>44156.769143999998</v>
      </c>
    </row>
    <row r="33" spans="1:20" x14ac:dyDescent="0.2">
      <c r="A33" s="18"/>
      <c r="B33" s="20"/>
      <c r="C33" s="3"/>
      <c r="D33" s="6" t="s">
        <v>75</v>
      </c>
      <c r="E33" s="52"/>
      <c r="F33" s="53">
        <v>62941</v>
      </c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11">
        <v>62941</v>
      </c>
      <c r="R33" s="51">
        <v>62941</v>
      </c>
      <c r="S33" s="95">
        <v>0.50739999999999996</v>
      </c>
      <c r="T33" s="51">
        <f t="shared" si="1"/>
        <v>31936.263399999996</v>
      </c>
    </row>
    <row r="34" spans="1:20" x14ac:dyDescent="0.2">
      <c r="A34" s="18"/>
      <c r="B34" s="20"/>
      <c r="C34" s="7" t="s">
        <v>147</v>
      </c>
      <c r="D34" s="8"/>
      <c r="E34" s="37">
        <v>48174.5</v>
      </c>
      <c r="F34" s="38">
        <v>332741.07999999996</v>
      </c>
      <c r="G34" s="38">
        <v>96656.3</v>
      </c>
      <c r="H34" s="38">
        <v>833523.49</v>
      </c>
      <c r="I34" s="38">
        <v>335683.75</v>
      </c>
      <c r="J34" s="38">
        <v>99510.85</v>
      </c>
      <c r="K34" s="38">
        <v>58246.5</v>
      </c>
      <c r="L34" s="38">
        <v>197247</v>
      </c>
      <c r="M34" s="38">
        <v>77253.69</v>
      </c>
      <c r="N34" s="38">
        <v>29618.880000000001</v>
      </c>
      <c r="O34" s="38">
        <v>55149.18</v>
      </c>
      <c r="P34" s="38">
        <v>204857.06</v>
      </c>
      <c r="Q34" s="10">
        <v>2368662.2799999998</v>
      </c>
      <c r="R34" s="30">
        <v>2368662.2799999998</v>
      </c>
      <c r="S34" s="92">
        <v>0.50739999999999996</v>
      </c>
      <c r="T34" s="30">
        <f t="shared" si="1"/>
        <v>1201859.2408719999</v>
      </c>
    </row>
    <row r="35" spans="1:20" x14ac:dyDescent="0.2">
      <c r="A35" s="18"/>
      <c r="B35" s="22" t="s">
        <v>151</v>
      </c>
      <c r="C35" s="23"/>
      <c r="D35" s="23"/>
      <c r="E35" s="39">
        <v>48174.5</v>
      </c>
      <c r="F35" s="40">
        <v>332741.07999999996</v>
      </c>
      <c r="G35" s="40">
        <v>96656.3</v>
      </c>
      <c r="H35" s="40">
        <v>833523.49</v>
      </c>
      <c r="I35" s="40">
        <v>335683.75</v>
      </c>
      <c r="J35" s="40">
        <v>99510.85</v>
      </c>
      <c r="K35" s="40">
        <v>58246.5</v>
      </c>
      <c r="L35" s="40">
        <v>197247</v>
      </c>
      <c r="M35" s="40">
        <v>77253.69</v>
      </c>
      <c r="N35" s="40">
        <v>29618.880000000001</v>
      </c>
      <c r="O35" s="40">
        <v>55149.18</v>
      </c>
      <c r="P35" s="40">
        <v>204857.06</v>
      </c>
      <c r="Q35" s="24">
        <v>2368662.2799999998</v>
      </c>
      <c r="R35" s="31">
        <v>2368662.2799999998</v>
      </c>
      <c r="S35" s="93">
        <v>0.50739999999999996</v>
      </c>
      <c r="T35" s="31">
        <f t="shared" si="1"/>
        <v>1201859.2408719999</v>
      </c>
    </row>
    <row r="36" spans="1:20" x14ac:dyDescent="0.2">
      <c r="A36" s="18"/>
      <c r="B36" s="19" t="s">
        <v>93</v>
      </c>
      <c r="C36" s="2" t="s">
        <v>37</v>
      </c>
      <c r="D36" s="4" t="s">
        <v>38</v>
      </c>
      <c r="E36" s="35"/>
      <c r="F36" s="36"/>
      <c r="G36" s="36"/>
      <c r="H36" s="36"/>
      <c r="I36" s="36"/>
      <c r="J36" s="36">
        <v>795.74</v>
      </c>
      <c r="K36" s="36"/>
      <c r="L36" s="36">
        <v>1414.65</v>
      </c>
      <c r="M36" s="36"/>
      <c r="N36" s="36"/>
      <c r="O36" s="36"/>
      <c r="P36" s="36"/>
      <c r="Q36" s="9">
        <v>2210.3900000000003</v>
      </c>
      <c r="R36" s="29">
        <v>2210.3900000000003</v>
      </c>
      <c r="S36" s="91">
        <v>0.50739999999999996</v>
      </c>
      <c r="T36" s="29">
        <f t="shared" si="1"/>
        <v>1121.5518860000002</v>
      </c>
    </row>
    <row r="37" spans="1:20" x14ac:dyDescent="0.2">
      <c r="A37" s="18"/>
      <c r="B37" s="20"/>
      <c r="C37" s="7" t="s">
        <v>147</v>
      </c>
      <c r="D37" s="8"/>
      <c r="E37" s="37"/>
      <c r="F37" s="38"/>
      <c r="G37" s="38"/>
      <c r="H37" s="38"/>
      <c r="I37" s="38"/>
      <c r="J37" s="38">
        <v>795.74</v>
      </c>
      <c r="K37" s="38"/>
      <c r="L37" s="38">
        <v>1414.65</v>
      </c>
      <c r="M37" s="38"/>
      <c r="N37" s="38"/>
      <c r="O37" s="38"/>
      <c r="P37" s="38"/>
      <c r="Q37" s="10">
        <v>2210.3900000000003</v>
      </c>
      <c r="R37" s="30">
        <v>2210.3900000000003</v>
      </c>
      <c r="S37" s="92">
        <v>0.50739999999999996</v>
      </c>
      <c r="T37" s="30">
        <f t="shared" si="1"/>
        <v>1121.5518860000002</v>
      </c>
    </row>
    <row r="38" spans="1:20" x14ac:dyDescent="0.2">
      <c r="A38" s="18"/>
      <c r="B38" s="22" t="s">
        <v>152</v>
      </c>
      <c r="C38" s="23"/>
      <c r="D38" s="23"/>
      <c r="E38" s="39"/>
      <c r="F38" s="40"/>
      <c r="G38" s="40"/>
      <c r="H38" s="40"/>
      <c r="I38" s="40"/>
      <c r="J38" s="40">
        <v>795.74</v>
      </c>
      <c r="K38" s="40"/>
      <c r="L38" s="40">
        <v>1414.65</v>
      </c>
      <c r="M38" s="40"/>
      <c r="N38" s="40"/>
      <c r="O38" s="40"/>
      <c r="P38" s="40"/>
      <c r="Q38" s="24">
        <v>2210.3900000000003</v>
      </c>
      <c r="R38" s="31">
        <v>2210.3900000000003</v>
      </c>
      <c r="S38" s="93">
        <v>0.50739999999999996</v>
      </c>
      <c r="T38" s="31">
        <f t="shared" si="1"/>
        <v>1121.5518860000002</v>
      </c>
    </row>
    <row r="39" spans="1:20" x14ac:dyDescent="0.2">
      <c r="A39" s="18"/>
      <c r="B39" s="19" t="s">
        <v>14</v>
      </c>
      <c r="C39" s="2" t="s">
        <v>11</v>
      </c>
      <c r="D39" s="4" t="s">
        <v>12</v>
      </c>
      <c r="E39" s="35">
        <v>-14554.64</v>
      </c>
      <c r="F39" s="36">
        <v>1276.0899999999999</v>
      </c>
      <c r="G39" s="36">
        <v>-28782.68</v>
      </c>
      <c r="H39" s="36">
        <v>-11403.9</v>
      </c>
      <c r="I39" s="36">
        <v>7861.95</v>
      </c>
      <c r="J39" s="36">
        <v>2107.4899999999993</v>
      </c>
      <c r="K39" s="36">
        <v>-1826.69</v>
      </c>
      <c r="L39" s="36">
        <v>9251.9700000000012</v>
      </c>
      <c r="M39" s="36">
        <v>-9579.3900000000012</v>
      </c>
      <c r="N39" s="36">
        <v>34028.290000000008</v>
      </c>
      <c r="O39" s="36">
        <v>-30751.80000000001</v>
      </c>
      <c r="P39" s="36">
        <v>-11858.669999999995</v>
      </c>
      <c r="Q39" s="9">
        <v>-54231.979999999996</v>
      </c>
      <c r="R39" s="29">
        <v>-54231.979999999996</v>
      </c>
      <c r="S39" s="91">
        <v>0.50739999999999996</v>
      </c>
      <c r="T39" s="29">
        <f t="shared" si="1"/>
        <v>-27517.306651999996</v>
      </c>
    </row>
    <row r="40" spans="1:20" x14ac:dyDescent="0.2">
      <c r="A40" s="18"/>
      <c r="B40" s="20"/>
      <c r="C40" s="3"/>
      <c r="D40" s="6" t="s">
        <v>76</v>
      </c>
      <c r="E40" s="52"/>
      <c r="F40" s="53">
        <v>16396.66</v>
      </c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11">
        <v>16396.66</v>
      </c>
      <c r="R40" s="51">
        <v>16396.66</v>
      </c>
      <c r="S40" s="95">
        <v>0.50739999999999996</v>
      </c>
      <c r="T40" s="51">
        <f t="shared" si="1"/>
        <v>8319.6652839999988</v>
      </c>
    </row>
    <row r="41" spans="1:20" x14ac:dyDescent="0.2">
      <c r="A41" s="18"/>
      <c r="B41" s="20"/>
      <c r="C41" s="3"/>
      <c r="D41" s="6" t="s">
        <v>60</v>
      </c>
      <c r="E41" s="52"/>
      <c r="F41" s="53">
        <v>10478</v>
      </c>
      <c r="G41" s="53"/>
      <c r="H41" s="53"/>
      <c r="I41" s="53"/>
      <c r="J41" s="53"/>
      <c r="K41" s="53"/>
      <c r="L41" s="53">
        <v>8342</v>
      </c>
      <c r="M41" s="53"/>
      <c r="N41" s="53"/>
      <c r="O41" s="53"/>
      <c r="P41" s="53"/>
      <c r="Q41" s="11">
        <v>18820</v>
      </c>
      <c r="R41" s="51">
        <v>18820</v>
      </c>
      <c r="S41" s="95">
        <v>0.50739999999999996</v>
      </c>
      <c r="T41" s="51">
        <f t="shared" si="1"/>
        <v>9549.268</v>
      </c>
    </row>
    <row r="42" spans="1:20" x14ac:dyDescent="0.2">
      <c r="A42" s="18"/>
      <c r="B42" s="20"/>
      <c r="C42" s="3"/>
      <c r="D42" s="6" t="s">
        <v>124</v>
      </c>
      <c r="E42" s="52"/>
      <c r="F42" s="53"/>
      <c r="G42" s="53"/>
      <c r="H42" s="53"/>
      <c r="I42" s="53"/>
      <c r="J42" s="53"/>
      <c r="K42" s="53"/>
      <c r="L42" s="53"/>
      <c r="M42" s="53"/>
      <c r="N42" s="53"/>
      <c r="O42" s="53">
        <v>18860.149999999998</v>
      </c>
      <c r="P42" s="53">
        <v>18388.510000000002</v>
      </c>
      <c r="Q42" s="11">
        <v>37248.660000000003</v>
      </c>
      <c r="R42" s="51">
        <v>37248.660000000003</v>
      </c>
      <c r="S42" s="95">
        <v>0.50739999999999996</v>
      </c>
      <c r="T42" s="51">
        <f t="shared" si="1"/>
        <v>18899.970084</v>
      </c>
    </row>
    <row r="43" spans="1:20" x14ac:dyDescent="0.2">
      <c r="A43" s="18"/>
      <c r="B43" s="20"/>
      <c r="C43" s="3"/>
      <c r="D43" s="6" t="s">
        <v>102</v>
      </c>
      <c r="E43" s="52"/>
      <c r="F43" s="53"/>
      <c r="G43" s="53"/>
      <c r="H43" s="53"/>
      <c r="I43" s="53"/>
      <c r="J43" s="53"/>
      <c r="K43" s="53"/>
      <c r="L43" s="53"/>
      <c r="M43" s="53"/>
      <c r="N43" s="53">
        <v>32875.199999999997</v>
      </c>
      <c r="O43" s="53">
        <v>27905.449999999997</v>
      </c>
      <c r="P43" s="53">
        <v>22098.79</v>
      </c>
      <c r="Q43" s="11">
        <v>82879.44</v>
      </c>
      <c r="R43" s="51">
        <v>82879.44</v>
      </c>
      <c r="S43" s="95">
        <v>0.50739999999999996</v>
      </c>
      <c r="T43" s="51">
        <f t="shared" si="1"/>
        <v>42053.027856000001</v>
      </c>
    </row>
    <row r="44" spans="1:20" x14ac:dyDescent="0.2">
      <c r="A44" s="18"/>
      <c r="B44" s="20"/>
      <c r="C44" s="7" t="s">
        <v>18</v>
      </c>
      <c r="D44" s="8"/>
      <c r="E44" s="37">
        <v>-14554.64</v>
      </c>
      <c r="F44" s="38">
        <v>28150.75</v>
      </c>
      <c r="G44" s="38">
        <v>-28782.68</v>
      </c>
      <c r="H44" s="38">
        <v>-11403.9</v>
      </c>
      <c r="I44" s="38">
        <v>7861.95</v>
      </c>
      <c r="J44" s="38">
        <v>2107.4899999999993</v>
      </c>
      <c r="K44" s="38">
        <v>-1826.69</v>
      </c>
      <c r="L44" s="38">
        <v>17593.97</v>
      </c>
      <c r="M44" s="38">
        <v>-9579.3900000000012</v>
      </c>
      <c r="N44" s="38">
        <v>66903.490000000005</v>
      </c>
      <c r="O44" s="38">
        <v>16013.799999999985</v>
      </c>
      <c r="P44" s="38">
        <v>28628.630000000008</v>
      </c>
      <c r="Q44" s="10">
        <v>101112.78000000001</v>
      </c>
      <c r="R44" s="30">
        <v>101112.78000000001</v>
      </c>
      <c r="S44" s="92">
        <v>0.50739999999999996</v>
      </c>
      <c r="T44" s="30">
        <f t="shared" si="1"/>
        <v>51304.624572000001</v>
      </c>
    </row>
    <row r="45" spans="1:20" x14ac:dyDescent="0.2">
      <c r="A45" s="18"/>
      <c r="B45" s="22" t="s">
        <v>20</v>
      </c>
      <c r="C45" s="23"/>
      <c r="D45" s="23"/>
      <c r="E45" s="39">
        <v>-14554.64</v>
      </c>
      <c r="F45" s="40">
        <v>28150.75</v>
      </c>
      <c r="G45" s="40">
        <v>-28782.68</v>
      </c>
      <c r="H45" s="40">
        <v>-11403.9</v>
      </c>
      <c r="I45" s="40">
        <v>7861.95</v>
      </c>
      <c r="J45" s="40">
        <v>2107.4899999999993</v>
      </c>
      <c r="K45" s="40">
        <v>-1826.69</v>
      </c>
      <c r="L45" s="40">
        <v>17593.97</v>
      </c>
      <c r="M45" s="40">
        <v>-9579.3900000000012</v>
      </c>
      <c r="N45" s="40">
        <v>66903.490000000005</v>
      </c>
      <c r="O45" s="40">
        <v>16013.799999999985</v>
      </c>
      <c r="P45" s="40">
        <v>28628.630000000008</v>
      </c>
      <c r="Q45" s="24">
        <v>101112.78000000001</v>
      </c>
      <c r="R45" s="31">
        <v>101112.78000000001</v>
      </c>
      <c r="S45" s="93">
        <v>0.50739999999999996</v>
      </c>
      <c r="T45" s="31">
        <f t="shared" si="1"/>
        <v>51304.624572000001</v>
      </c>
    </row>
    <row r="46" spans="1:20" x14ac:dyDescent="0.2">
      <c r="A46" s="18"/>
      <c r="B46" s="19" t="s">
        <v>77</v>
      </c>
      <c r="C46" s="2" t="s">
        <v>11</v>
      </c>
      <c r="D46" s="4" t="s">
        <v>12</v>
      </c>
      <c r="E46" s="35"/>
      <c r="F46" s="36">
        <v>1027.7</v>
      </c>
      <c r="G46" s="36">
        <v>967.46</v>
      </c>
      <c r="H46" s="36">
        <v>1172.69</v>
      </c>
      <c r="I46" s="36">
        <v>1673.29</v>
      </c>
      <c r="J46" s="36">
        <v>688.75</v>
      </c>
      <c r="K46" s="36">
        <v>2464.5</v>
      </c>
      <c r="L46" s="36">
        <v>1233.6500000000001</v>
      </c>
      <c r="M46" s="36">
        <v>3723.94</v>
      </c>
      <c r="N46" s="36"/>
      <c r="O46" s="36"/>
      <c r="P46" s="36">
        <v>752.88</v>
      </c>
      <c r="Q46" s="9">
        <v>13704.86</v>
      </c>
      <c r="R46" s="29">
        <v>13704.86</v>
      </c>
      <c r="S46" s="91">
        <v>0.50739999999999996</v>
      </c>
      <c r="T46" s="29">
        <f t="shared" si="1"/>
        <v>6953.8459640000001</v>
      </c>
    </row>
    <row r="47" spans="1:20" x14ac:dyDescent="0.2">
      <c r="A47" s="18"/>
      <c r="B47" s="20"/>
      <c r="C47" s="7" t="s">
        <v>18</v>
      </c>
      <c r="D47" s="8"/>
      <c r="E47" s="37"/>
      <c r="F47" s="38">
        <v>1027.7</v>
      </c>
      <c r="G47" s="38">
        <v>967.46</v>
      </c>
      <c r="H47" s="38">
        <v>1172.69</v>
      </c>
      <c r="I47" s="38">
        <v>1673.29</v>
      </c>
      <c r="J47" s="38">
        <v>688.75</v>
      </c>
      <c r="K47" s="38">
        <v>2464.5</v>
      </c>
      <c r="L47" s="38">
        <v>1233.6500000000001</v>
      </c>
      <c r="M47" s="38">
        <v>3723.94</v>
      </c>
      <c r="N47" s="38"/>
      <c r="O47" s="38"/>
      <c r="P47" s="38">
        <v>752.88</v>
      </c>
      <c r="Q47" s="10">
        <v>13704.86</v>
      </c>
      <c r="R47" s="30">
        <v>13704.86</v>
      </c>
      <c r="S47" s="92">
        <v>0.50739999999999996</v>
      </c>
      <c r="T47" s="30">
        <f t="shared" si="1"/>
        <v>6953.8459640000001</v>
      </c>
    </row>
    <row r="48" spans="1:20" x14ac:dyDescent="0.2">
      <c r="A48" s="18"/>
      <c r="B48" s="22" t="s">
        <v>153</v>
      </c>
      <c r="C48" s="23"/>
      <c r="D48" s="23"/>
      <c r="E48" s="39"/>
      <c r="F48" s="40">
        <v>1027.7</v>
      </c>
      <c r="G48" s="40">
        <v>967.46</v>
      </c>
      <c r="H48" s="40">
        <v>1172.69</v>
      </c>
      <c r="I48" s="40">
        <v>1673.29</v>
      </c>
      <c r="J48" s="40">
        <v>688.75</v>
      </c>
      <c r="K48" s="40">
        <v>2464.5</v>
      </c>
      <c r="L48" s="40">
        <v>1233.6500000000001</v>
      </c>
      <c r="M48" s="40">
        <v>3723.94</v>
      </c>
      <c r="N48" s="40"/>
      <c r="O48" s="40"/>
      <c r="P48" s="40">
        <v>752.88</v>
      </c>
      <c r="Q48" s="24">
        <v>13704.86</v>
      </c>
      <c r="R48" s="31">
        <v>13704.86</v>
      </c>
      <c r="S48" s="93">
        <v>0.50739999999999996</v>
      </c>
      <c r="T48" s="31">
        <f t="shared" si="1"/>
        <v>6953.8459640000001</v>
      </c>
    </row>
    <row r="49" spans="1:20" x14ac:dyDescent="0.2">
      <c r="A49" s="18"/>
      <c r="B49" s="19" t="s">
        <v>42</v>
      </c>
      <c r="C49" s="2" t="s">
        <v>42</v>
      </c>
      <c r="D49" s="4" t="s">
        <v>42</v>
      </c>
      <c r="E49" s="35">
        <v>110078.55000000002</v>
      </c>
      <c r="F49" s="36">
        <v>-226126.05</v>
      </c>
      <c r="G49" s="36">
        <v>273749.49000000011</v>
      </c>
      <c r="H49" s="36">
        <v>-262919.71000000002</v>
      </c>
      <c r="I49" s="36">
        <v>-7905.0999999999995</v>
      </c>
      <c r="J49" s="36">
        <v>12553.67</v>
      </c>
      <c r="K49" s="36">
        <v>-18707.290000000005</v>
      </c>
      <c r="L49" s="36">
        <v>10425.1</v>
      </c>
      <c r="M49" s="36">
        <v>-8812.36</v>
      </c>
      <c r="N49" s="36">
        <v>6539002.6799999997</v>
      </c>
      <c r="O49" s="36">
        <v>-2078318.199999999</v>
      </c>
      <c r="P49" s="36">
        <v>506542.44999999925</v>
      </c>
      <c r="Q49" s="9">
        <v>4849563.2299999995</v>
      </c>
      <c r="R49" s="29">
        <v>4849563.2299999995</v>
      </c>
      <c r="S49" s="91">
        <v>0.50739999999999996</v>
      </c>
      <c r="T49" s="29">
        <f t="shared" si="1"/>
        <v>2460668.3829019996</v>
      </c>
    </row>
    <row r="50" spans="1:20" x14ac:dyDescent="0.2">
      <c r="A50" s="18"/>
      <c r="B50" s="20"/>
      <c r="C50" s="7" t="s">
        <v>154</v>
      </c>
      <c r="D50" s="8"/>
      <c r="E50" s="37">
        <v>110078.55000000002</v>
      </c>
      <c r="F50" s="38">
        <v>-226126.05</v>
      </c>
      <c r="G50" s="38">
        <v>273749.49000000011</v>
      </c>
      <c r="H50" s="38">
        <v>-262919.71000000002</v>
      </c>
      <c r="I50" s="38">
        <v>-7905.0999999999995</v>
      </c>
      <c r="J50" s="38">
        <v>12553.67</v>
      </c>
      <c r="K50" s="38">
        <v>-18707.290000000005</v>
      </c>
      <c r="L50" s="38">
        <v>10425.1</v>
      </c>
      <c r="M50" s="38">
        <v>-8812.36</v>
      </c>
      <c r="N50" s="38">
        <v>6539002.6799999997</v>
      </c>
      <c r="O50" s="38">
        <v>-2078318.199999999</v>
      </c>
      <c r="P50" s="38">
        <v>506542.44999999925</v>
      </c>
      <c r="Q50" s="10">
        <v>4849563.2299999995</v>
      </c>
      <c r="R50" s="30">
        <v>4849563.2299999995</v>
      </c>
      <c r="S50" s="92">
        <v>0.50739999999999996</v>
      </c>
      <c r="T50" s="30">
        <f t="shared" si="1"/>
        <v>2460668.3829019996</v>
      </c>
    </row>
    <row r="51" spans="1:20" x14ac:dyDescent="0.2">
      <c r="A51" s="18"/>
      <c r="B51" s="22" t="s">
        <v>154</v>
      </c>
      <c r="C51" s="23"/>
      <c r="D51" s="23"/>
      <c r="E51" s="39">
        <v>110078.55000000002</v>
      </c>
      <c r="F51" s="40">
        <v>-226126.05</v>
      </c>
      <c r="G51" s="40">
        <v>273749.49000000011</v>
      </c>
      <c r="H51" s="40">
        <v>-262919.71000000002</v>
      </c>
      <c r="I51" s="40">
        <v>-7905.0999999999995</v>
      </c>
      <c r="J51" s="40">
        <v>12553.67</v>
      </c>
      <c r="K51" s="40">
        <v>-18707.290000000005</v>
      </c>
      <c r="L51" s="40">
        <v>10425.1</v>
      </c>
      <c r="M51" s="40">
        <v>-8812.36</v>
      </c>
      <c r="N51" s="40">
        <v>6539002.6799999997</v>
      </c>
      <c r="O51" s="40">
        <v>-2078318.199999999</v>
      </c>
      <c r="P51" s="40">
        <v>506542.44999999925</v>
      </c>
      <c r="Q51" s="24">
        <v>4849563.2299999995</v>
      </c>
      <c r="R51" s="31">
        <v>4849563.2299999995</v>
      </c>
      <c r="S51" s="93">
        <v>0.50739999999999996</v>
      </c>
      <c r="T51" s="31">
        <f t="shared" si="1"/>
        <v>2460668.3829019996</v>
      </c>
    </row>
    <row r="52" spans="1:20" x14ac:dyDescent="0.2">
      <c r="A52" s="18"/>
      <c r="B52" s="19" t="s">
        <v>134</v>
      </c>
      <c r="C52" s="2" t="s">
        <v>11</v>
      </c>
      <c r="D52" s="4" t="s">
        <v>12</v>
      </c>
      <c r="E52" s="35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>
        <v>1389.92</v>
      </c>
      <c r="Q52" s="9">
        <v>1389.92</v>
      </c>
      <c r="R52" s="29">
        <v>1389.92</v>
      </c>
      <c r="S52" s="91">
        <v>0.50739999999999996</v>
      </c>
      <c r="T52" s="29">
        <f t="shared" si="1"/>
        <v>705.245408</v>
      </c>
    </row>
    <row r="53" spans="1:20" x14ac:dyDescent="0.2">
      <c r="A53" s="18"/>
      <c r="B53" s="20"/>
      <c r="C53" s="7" t="s">
        <v>18</v>
      </c>
      <c r="D53" s="8"/>
      <c r="E53" s="37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>
        <v>1389.92</v>
      </c>
      <c r="Q53" s="10">
        <v>1389.92</v>
      </c>
      <c r="R53" s="30">
        <v>1389.92</v>
      </c>
      <c r="S53" s="92">
        <v>0.50739999999999996</v>
      </c>
      <c r="T53" s="30">
        <f t="shared" si="1"/>
        <v>705.245408</v>
      </c>
    </row>
    <row r="54" spans="1:20" x14ac:dyDescent="0.2">
      <c r="A54" s="18"/>
      <c r="B54" s="22" t="s">
        <v>155</v>
      </c>
      <c r="C54" s="23"/>
      <c r="D54" s="23"/>
      <c r="E54" s="39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>
        <v>1389.92</v>
      </c>
      <c r="Q54" s="24">
        <v>1389.92</v>
      </c>
      <c r="R54" s="31">
        <v>1389.92</v>
      </c>
      <c r="S54" s="93">
        <v>0.50739999999999996</v>
      </c>
      <c r="T54" s="31">
        <f t="shared" si="1"/>
        <v>705.245408</v>
      </c>
    </row>
    <row r="55" spans="1:20" x14ac:dyDescent="0.2">
      <c r="A55" s="18"/>
      <c r="B55" s="19" t="s">
        <v>43</v>
      </c>
      <c r="C55" s="2" t="s">
        <v>11</v>
      </c>
      <c r="D55" s="4" t="s">
        <v>12</v>
      </c>
      <c r="E55" s="35">
        <v>11933.399999999996</v>
      </c>
      <c r="F55" s="36">
        <v>7857.8499999999985</v>
      </c>
      <c r="G55" s="36">
        <v>7579.2799999999979</v>
      </c>
      <c r="H55" s="36">
        <v>6417.9899999999989</v>
      </c>
      <c r="I55" s="36">
        <v>8053.9299999999985</v>
      </c>
      <c r="J55" s="36">
        <v>8203.75</v>
      </c>
      <c r="K55" s="36">
        <v>5941.0999999999995</v>
      </c>
      <c r="L55" s="36">
        <v>3466.08</v>
      </c>
      <c r="M55" s="36">
        <v>12803.159999999998</v>
      </c>
      <c r="N55" s="36">
        <v>11544.92</v>
      </c>
      <c r="O55" s="36">
        <v>10997.43</v>
      </c>
      <c r="P55" s="36">
        <v>16466.810000000001</v>
      </c>
      <c r="Q55" s="9">
        <v>111265.69999999998</v>
      </c>
      <c r="R55" s="29">
        <v>111265.69999999998</v>
      </c>
      <c r="S55" s="91">
        <v>0.50739999999999996</v>
      </c>
      <c r="T55" s="29">
        <f t="shared" si="1"/>
        <v>56456.216179999989</v>
      </c>
    </row>
    <row r="56" spans="1:20" x14ac:dyDescent="0.2">
      <c r="A56" s="18"/>
      <c r="B56" s="20"/>
      <c r="C56" s="3"/>
      <c r="D56" s="6" t="s">
        <v>103</v>
      </c>
      <c r="E56" s="52"/>
      <c r="F56" s="53"/>
      <c r="G56" s="53"/>
      <c r="H56" s="53"/>
      <c r="I56" s="53"/>
      <c r="J56" s="53"/>
      <c r="K56" s="53"/>
      <c r="L56" s="53"/>
      <c r="M56" s="53"/>
      <c r="N56" s="53">
        <v>5889.28</v>
      </c>
      <c r="O56" s="53">
        <v>5705.24</v>
      </c>
      <c r="P56" s="53">
        <v>7361.5999999999995</v>
      </c>
      <c r="Q56" s="11">
        <v>18956.12</v>
      </c>
      <c r="R56" s="51">
        <v>18956.12</v>
      </c>
      <c r="S56" s="95">
        <v>0.50739999999999996</v>
      </c>
      <c r="T56" s="51">
        <f t="shared" si="1"/>
        <v>9618.3352879999984</v>
      </c>
    </row>
    <row r="57" spans="1:20" x14ac:dyDescent="0.2">
      <c r="A57" s="18"/>
      <c r="B57" s="20"/>
      <c r="C57" s="3"/>
      <c r="D57" s="6" t="s">
        <v>104</v>
      </c>
      <c r="E57" s="52"/>
      <c r="F57" s="53"/>
      <c r="G57" s="53"/>
      <c r="H57" s="53"/>
      <c r="I57" s="53"/>
      <c r="J57" s="53"/>
      <c r="K57" s="53"/>
      <c r="L57" s="53"/>
      <c r="M57" s="53"/>
      <c r="N57" s="53">
        <v>7368.0000000000027</v>
      </c>
      <c r="O57" s="53">
        <v>8350.4</v>
      </c>
      <c r="P57" s="53">
        <v>10929.199999999997</v>
      </c>
      <c r="Q57" s="11">
        <v>26647.599999999999</v>
      </c>
      <c r="R57" s="51">
        <v>26647.599999999999</v>
      </c>
      <c r="S57" s="95">
        <v>0.50739999999999996</v>
      </c>
      <c r="T57" s="51">
        <f t="shared" si="1"/>
        <v>13520.992239999998</v>
      </c>
    </row>
    <row r="58" spans="1:20" x14ac:dyDescent="0.2">
      <c r="A58" s="18"/>
      <c r="B58" s="20"/>
      <c r="C58" s="7" t="s">
        <v>18</v>
      </c>
      <c r="D58" s="8"/>
      <c r="E58" s="37">
        <v>11933.399999999996</v>
      </c>
      <c r="F58" s="38">
        <v>7857.8499999999985</v>
      </c>
      <c r="G58" s="38">
        <v>7579.2799999999979</v>
      </c>
      <c r="H58" s="38">
        <v>6417.9899999999989</v>
      </c>
      <c r="I58" s="38">
        <v>8053.9299999999985</v>
      </c>
      <c r="J58" s="38">
        <v>8203.75</v>
      </c>
      <c r="K58" s="38">
        <v>5941.0999999999995</v>
      </c>
      <c r="L58" s="38">
        <v>3466.08</v>
      </c>
      <c r="M58" s="38">
        <v>12803.159999999998</v>
      </c>
      <c r="N58" s="38">
        <v>24802.200000000004</v>
      </c>
      <c r="O58" s="38">
        <v>25053.07</v>
      </c>
      <c r="P58" s="38">
        <v>34757.61</v>
      </c>
      <c r="Q58" s="10">
        <v>156869.41999999998</v>
      </c>
      <c r="R58" s="30">
        <v>156869.41999999998</v>
      </c>
      <c r="S58" s="92">
        <v>0.50739999999999996</v>
      </c>
      <c r="T58" s="30">
        <f t="shared" si="1"/>
        <v>79595.543707999983</v>
      </c>
    </row>
    <row r="59" spans="1:20" x14ac:dyDescent="0.2">
      <c r="A59" s="18"/>
      <c r="B59" s="22" t="s">
        <v>156</v>
      </c>
      <c r="C59" s="23"/>
      <c r="D59" s="23"/>
      <c r="E59" s="39">
        <v>11933.399999999996</v>
      </c>
      <c r="F59" s="40">
        <v>7857.8499999999985</v>
      </c>
      <c r="G59" s="40">
        <v>7579.2799999999979</v>
      </c>
      <c r="H59" s="40">
        <v>6417.9899999999989</v>
      </c>
      <c r="I59" s="40">
        <v>8053.9299999999985</v>
      </c>
      <c r="J59" s="40">
        <v>8203.75</v>
      </c>
      <c r="K59" s="40">
        <v>5941.0999999999995</v>
      </c>
      <c r="L59" s="40">
        <v>3466.08</v>
      </c>
      <c r="M59" s="40">
        <v>12803.159999999998</v>
      </c>
      <c r="N59" s="40">
        <v>24802.200000000004</v>
      </c>
      <c r="O59" s="40">
        <v>25053.07</v>
      </c>
      <c r="P59" s="40">
        <v>34757.61</v>
      </c>
      <c r="Q59" s="24">
        <v>156869.41999999998</v>
      </c>
      <c r="R59" s="31">
        <v>156869.41999999998</v>
      </c>
      <c r="S59" s="93">
        <v>0.50739999999999996</v>
      </c>
      <c r="T59" s="31">
        <f t="shared" si="1"/>
        <v>79595.543707999983</v>
      </c>
    </row>
    <row r="60" spans="1:20" x14ac:dyDescent="0.2">
      <c r="A60" s="18"/>
      <c r="B60" s="19" t="s">
        <v>44</v>
      </c>
      <c r="C60" s="2" t="s">
        <v>37</v>
      </c>
      <c r="D60" s="4" t="s">
        <v>38</v>
      </c>
      <c r="E60" s="35">
        <v>950</v>
      </c>
      <c r="F60" s="36">
        <v>783.75</v>
      </c>
      <c r="G60" s="36">
        <v>1140</v>
      </c>
      <c r="H60" s="36">
        <v>190</v>
      </c>
      <c r="I60" s="36">
        <v>1068.75</v>
      </c>
      <c r="J60" s="36">
        <v>950</v>
      </c>
      <c r="K60" s="36">
        <v>760</v>
      </c>
      <c r="L60" s="36">
        <v>570</v>
      </c>
      <c r="M60" s="36">
        <v>950</v>
      </c>
      <c r="N60" s="36">
        <v>760</v>
      </c>
      <c r="O60" s="36">
        <v>760</v>
      </c>
      <c r="P60" s="36">
        <v>1116.25</v>
      </c>
      <c r="Q60" s="9">
        <v>9998.75</v>
      </c>
      <c r="R60" s="29">
        <v>9998.75</v>
      </c>
      <c r="S60" s="91">
        <v>0.50739999999999996</v>
      </c>
      <c r="T60" s="29">
        <f t="shared" si="1"/>
        <v>5073.3657499999999</v>
      </c>
    </row>
    <row r="61" spans="1:20" x14ac:dyDescent="0.2">
      <c r="A61" s="18"/>
      <c r="B61" s="20"/>
      <c r="C61" s="7" t="s">
        <v>147</v>
      </c>
      <c r="D61" s="8"/>
      <c r="E61" s="37">
        <v>950</v>
      </c>
      <c r="F61" s="38">
        <v>783.75</v>
      </c>
      <c r="G61" s="38">
        <v>1140</v>
      </c>
      <c r="H61" s="38">
        <v>190</v>
      </c>
      <c r="I61" s="38">
        <v>1068.75</v>
      </c>
      <c r="J61" s="38">
        <v>950</v>
      </c>
      <c r="K61" s="38">
        <v>760</v>
      </c>
      <c r="L61" s="38">
        <v>570</v>
      </c>
      <c r="M61" s="38">
        <v>950</v>
      </c>
      <c r="N61" s="38">
        <v>760</v>
      </c>
      <c r="O61" s="38">
        <v>760</v>
      </c>
      <c r="P61" s="38">
        <v>1116.25</v>
      </c>
      <c r="Q61" s="10">
        <v>9998.75</v>
      </c>
      <c r="R61" s="30">
        <v>9998.75</v>
      </c>
      <c r="S61" s="92">
        <v>0.50739999999999996</v>
      </c>
      <c r="T61" s="30">
        <f t="shared" si="1"/>
        <v>5073.3657499999999</v>
      </c>
    </row>
    <row r="62" spans="1:20" x14ac:dyDescent="0.2">
      <c r="A62" s="18"/>
      <c r="B62" s="22" t="s">
        <v>157</v>
      </c>
      <c r="C62" s="23"/>
      <c r="D62" s="23"/>
      <c r="E62" s="39">
        <v>950</v>
      </c>
      <c r="F62" s="40">
        <v>783.75</v>
      </c>
      <c r="G62" s="40">
        <v>1140</v>
      </c>
      <c r="H62" s="40">
        <v>190</v>
      </c>
      <c r="I62" s="40">
        <v>1068.75</v>
      </c>
      <c r="J62" s="40">
        <v>950</v>
      </c>
      <c r="K62" s="40">
        <v>760</v>
      </c>
      <c r="L62" s="40">
        <v>570</v>
      </c>
      <c r="M62" s="40">
        <v>950</v>
      </c>
      <c r="N62" s="40">
        <v>760</v>
      </c>
      <c r="O62" s="40">
        <v>760</v>
      </c>
      <c r="P62" s="40">
        <v>1116.25</v>
      </c>
      <c r="Q62" s="24">
        <v>9998.75</v>
      </c>
      <c r="R62" s="31">
        <v>9998.75</v>
      </c>
      <c r="S62" s="93">
        <v>0.50739999999999996</v>
      </c>
      <c r="T62" s="31">
        <f t="shared" si="1"/>
        <v>5073.3657499999999</v>
      </c>
    </row>
    <row r="63" spans="1:20" x14ac:dyDescent="0.2">
      <c r="A63" s="18"/>
      <c r="B63" s="19" t="s">
        <v>87</v>
      </c>
      <c r="C63" s="2" t="s">
        <v>11</v>
      </c>
      <c r="D63" s="4" t="s">
        <v>12</v>
      </c>
      <c r="E63" s="35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>
        <v>656.15</v>
      </c>
      <c r="Q63" s="9">
        <v>656.15</v>
      </c>
      <c r="R63" s="29">
        <v>656.15</v>
      </c>
      <c r="S63" s="91">
        <v>0.50739999999999996</v>
      </c>
      <c r="T63" s="29">
        <f t="shared" si="1"/>
        <v>332.93050999999997</v>
      </c>
    </row>
    <row r="64" spans="1:20" x14ac:dyDescent="0.2">
      <c r="A64" s="18"/>
      <c r="B64" s="20"/>
      <c r="C64" s="7" t="s">
        <v>18</v>
      </c>
      <c r="D64" s="8"/>
      <c r="E64" s="37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>
        <v>656.15</v>
      </c>
      <c r="Q64" s="10">
        <v>656.15</v>
      </c>
      <c r="R64" s="30">
        <v>656.15</v>
      </c>
      <c r="S64" s="92">
        <v>0.50739999999999996</v>
      </c>
      <c r="T64" s="30">
        <f t="shared" si="1"/>
        <v>332.93050999999997</v>
      </c>
    </row>
    <row r="65" spans="1:20" x14ac:dyDescent="0.2">
      <c r="A65" s="18"/>
      <c r="B65" s="22" t="s">
        <v>158</v>
      </c>
      <c r="C65" s="23"/>
      <c r="D65" s="23"/>
      <c r="E65" s="39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>
        <v>656.15</v>
      </c>
      <c r="Q65" s="24">
        <v>656.15</v>
      </c>
      <c r="R65" s="31">
        <v>656.15</v>
      </c>
      <c r="S65" s="93">
        <v>0.50739999999999996</v>
      </c>
      <c r="T65" s="31">
        <f t="shared" si="1"/>
        <v>332.93050999999997</v>
      </c>
    </row>
    <row r="66" spans="1:20" x14ac:dyDescent="0.2">
      <c r="A66" s="135" t="s">
        <v>21</v>
      </c>
      <c r="B66" s="136"/>
      <c r="C66" s="136"/>
      <c r="D66" s="136"/>
      <c r="E66" s="138">
        <v>181335.92</v>
      </c>
      <c r="F66" s="139">
        <v>177867.14000000004</v>
      </c>
      <c r="G66" s="139">
        <v>462588.74000000005</v>
      </c>
      <c r="H66" s="139">
        <v>608228.46</v>
      </c>
      <c r="I66" s="139">
        <v>364048.88</v>
      </c>
      <c r="J66" s="139">
        <v>161218.87</v>
      </c>
      <c r="K66" s="139">
        <v>84991.5</v>
      </c>
      <c r="L66" s="139">
        <v>270746.06</v>
      </c>
      <c r="M66" s="139">
        <v>118661.30000000002</v>
      </c>
      <c r="N66" s="139">
        <v>6696862.3999999994</v>
      </c>
      <c r="O66" s="139">
        <v>-1888912.0899999992</v>
      </c>
      <c r="P66" s="139">
        <v>875510.81999999925</v>
      </c>
      <c r="Q66" s="140">
        <v>8113148</v>
      </c>
      <c r="R66" s="152">
        <v>8113148</v>
      </c>
      <c r="S66" s="186">
        <v>0.50739999999999996</v>
      </c>
      <c r="T66" s="152">
        <f t="shared" si="1"/>
        <v>4116611.2951999996</v>
      </c>
    </row>
    <row r="67" spans="1:20" x14ac:dyDescent="0.2">
      <c r="A67" s="4"/>
      <c r="B67" s="4"/>
      <c r="C67" s="4"/>
      <c r="D67" s="4"/>
      <c r="E67" s="35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9"/>
      <c r="R67" s="29"/>
      <c r="S67" s="91"/>
      <c r="T67" s="29"/>
    </row>
    <row r="68" spans="1:20" x14ac:dyDescent="0.2">
      <c r="A68" s="17" t="s">
        <v>45</v>
      </c>
      <c r="B68" s="19" t="s">
        <v>100</v>
      </c>
      <c r="C68" s="2" t="s">
        <v>49</v>
      </c>
      <c r="D68" s="4" t="s">
        <v>100</v>
      </c>
      <c r="E68" s="35"/>
      <c r="F68" s="36"/>
      <c r="G68" s="36"/>
      <c r="H68" s="36"/>
      <c r="I68" s="36"/>
      <c r="J68" s="36"/>
      <c r="K68" s="36"/>
      <c r="L68" s="36"/>
      <c r="M68" s="36"/>
      <c r="N68" s="36">
        <v>5190.8500000000004</v>
      </c>
      <c r="O68" s="36"/>
      <c r="P68" s="36">
        <v>5560.5099999999984</v>
      </c>
      <c r="Q68" s="9">
        <v>10751.359999999999</v>
      </c>
      <c r="R68" s="29">
        <v>10751.359999999999</v>
      </c>
      <c r="S68" s="91">
        <v>0.50739999999999996</v>
      </c>
      <c r="T68" s="29">
        <f t="shared" ref="T68:T131" si="2">S68*Q68</f>
        <v>5455.2400639999987</v>
      </c>
    </row>
    <row r="69" spans="1:20" x14ac:dyDescent="0.2">
      <c r="A69" s="18"/>
      <c r="B69" s="20"/>
      <c r="C69" s="3"/>
      <c r="D69" s="6" t="s">
        <v>135</v>
      </c>
      <c r="E69" s="52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>
        <v>44621.179999999993</v>
      </c>
      <c r="Q69" s="11">
        <v>44621.179999999993</v>
      </c>
      <c r="R69" s="51">
        <v>44621.179999999993</v>
      </c>
      <c r="S69" s="95">
        <v>0.50739999999999996</v>
      </c>
      <c r="T69" s="51">
        <f t="shared" si="2"/>
        <v>22640.786731999993</v>
      </c>
    </row>
    <row r="70" spans="1:20" x14ac:dyDescent="0.2">
      <c r="A70" s="18"/>
      <c r="B70" s="20"/>
      <c r="C70" s="3"/>
      <c r="D70" s="6" t="s">
        <v>53</v>
      </c>
      <c r="E70" s="52"/>
      <c r="F70" s="53"/>
      <c r="G70" s="53"/>
      <c r="H70" s="53"/>
      <c r="I70" s="53"/>
      <c r="J70" s="53"/>
      <c r="K70" s="53"/>
      <c r="L70" s="53"/>
      <c r="M70" s="53">
        <v>5158.6799999999994</v>
      </c>
      <c r="N70" s="53">
        <v>1235.3800000000001</v>
      </c>
      <c r="O70" s="53"/>
      <c r="P70" s="53"/>
      <c r="Q70" s="11">
        <v>6394.0599999999995</v>
      </c>
      <c r="R70" s="51">
        <v>6394.0599999999995</v>
      </c>
      <c r="S70" s="95">
        <v>0.50739999999999996</v>
      </c>
      <c r="T70" s="51">
        <f t="shared" si="2"/>
        <v>3244.3460439999994</v>
      </c>
    </row>
    <row r="71" spans="1:20" x14ac:dyDescent="0.2">
      <c r="A71" s="18"/>
      <c r="B71" s="20"/>
      <c r="C71" s="7" t="s">
        <v>159</v>
      </c>
      <c r="D71" s="8"/>
      <c r="E71" s="37"/>
      <c r="F71" s="38"/>
      <c r="G71" s="38"/>
      <c r="H71" s="38"/>
      <c r="I71" s="38"/>
      <c r="J71" s="38"/>
      <c r="K71" s="38"/>
      <c r="L71" s="38"/>
      <c r="M71" s="38">
        <v>5158.6799999999994</v>
      </c>
      <c r="N71" s="38">
        <v>6426.2300000000005</v>
      </c>
      <c r="O71" s="38"/>
      <c r="P71" s="38">
        <v>50181.689999999988</v>
      </c>
      <c r="Q71" s="10">
        <v>61766.599999999991</v>
      </c>
      <c r="R71" s="30">
        <v>61766.599999999991</v>
      </c>
      <c r="S71" s="92">
        <v>0.50739999999999996</v>
      </c>
      <c r="T71" s="30">
        <f t="shared" si="2"/>
        <v>31340.372839999993</v>
      </c>
    </row>
    <row r="72" spans="1:20" x14ac:dyDescent="0.2">
      <c r="A72" s="18"/>
      <c r="B72" s="22" t="s">
        <v>160</v>
      </c>
      <c r="C72" s="23"/>
      <c r="D72" s="23"/>
      <c r="E72" s="39"/>
      <c r="F72" s="40"/>
      <c r="G72" s="40"/>
      <c r="H72" s="40"/>
      <c r="I72" s="40"/>
      <c r="J72" s="40"/>
      <c r="K72" s="40"/>
      <c r="L72" s="40"/>
      <c r="M72" s="40">
        <v>5158.6799999999994</v>
      </c>
      <c r="N72" s="40">
        <v>6426.2300000000005</v>
      </c>
      <c r="O72" s="40"/>
      <c r="P72" s="40">
        <v>50181.689999999988</v>
      </c>
      <c r="Q72" s="24">
        <v>61766.599999999991</v>
      </c>
      <c r="R72" s="31">
        <v>61766.599999999991</v>
      </c>
      <c r="S72" s="93">
        <v>0.50739999999999996</v>
      </c>
      <c r="T72" s="31">
        <f t="shared" si="2"/>
        <v>31340.372839999993</v>
      </c>
    </row>
    <row r="73" spans="1:20" x14ac:dyDescent="0.2">
      <c r="A73" s="18"/>
      <c r="B73" s="19" t="s">
        <v>95</v>
      </c>
      <c r="C73" s="2" t="s">
        <v>49</v>
      </c>
      <c r="D73" s="4" t="s">
        <v>96</v>
      </c>
      <c r="E73" s="35"/>
      <c r="F73" s="36"/>
      <c r="G73" s="36"/>
      <c r="H73" s="36"/>
      <c r="I73" s="36"/>
      <c r="J73" s="36"/>
      <c r="K73" s="36"/>
      <c r="L73" s="36">
        <v>534954</v>
      </c>
      <c r="M73" s="36"/>
      <c r="N73" s="36"/>
      <c r="O73" s="36"/>
      <c r="P73" s="36"/>
      <c r="Q73" s="9">
        <v>534954</v>
      </c>
      <c r="R73" s="29">
        <v>534954</v>
      </c>
      <c r="S73" s="91">
        <v>0.50739999999999996</v>
      </c>
      <c r="T73" s="29">
        <f t="shared" si="2"/>
        <v>271435.65959999996</v>
      </c>
    </row>
    <row r="74" spans="1:20" x14ac:dyDescent="0.2">
      <c r="A74" s="18"/>
      <c r="B74" s="20"/>
      <c r="C74" s="3"/>
      <c r="D74" s="6" t="s">
        <v>53</v>
      </c>
      <c r="E74" s="52"/>
      <c r="F74" s="53"/>
      <c r="G74" s="53"/>
      <c r="H74" s="53"/>
      <c r="I74" s="53"/>
      <c r="J74" s="53"/>
      <c r="K74" s="53"/>
      <c r="L74" s="53"/>
      <c r="M74" s="53"/>
      <c r="N74" s="53">
        <v>-4581.41</v>
      </c>
      <c r="O74" s="53">
        <v>4581.41</v>
      </c>
      <c r="P74" s="53"/>
      <c r="Q74" s="11">
        <v>0</v>
      </c>
      <c r="R74" s="51">
        <v>0</v>
      </c>
      <c r="S74" s="95">
        <v>0.50739999999999996</v>
      </c>
      <c r="T74" s="51">
        <f t="shared" si="2"/>
        <v>0</v>
      </c>
    </row>
    <row r="75" spans="1:20" x14ac:dyDescent="0.2">
      <c r="A75" s="18"/>
      <c r="B75" s="20"/>
      <c r="C75" s="7" t="s">
        <v>159</v>
      </c>
      <c r="D75" s="8"/>
      <c r="E75" s="37"/>
      <c r="F75" s="38"/>
      <c r="G75" s="38"/>
      <c r="H75" s="38"/>
      <c r="I75" s="38"/>
      <c r="J75" s="38"/>
      <c r="K75" s="38"/>
      <c r="L75" s="38">
        <v>534954</v>
      </c>
      <c r="M75" s="38"/>
      <c r="N75" s="38">
        <v>-4581.41</v>
      </c>
      <c r="O75" s="38">
        <v>4581.41</v>
      </c>
      <c r="P75" s="38"/>
      <c r="Q75" s="10">
        <v>534954</v>
      </c>
      <c r="R75" s="30">
        <v>534954</v>
      </c>
      <c r="S75" s="92">
        <v>0.50739999999999996</v>
      </c>
      <c r="T75" s="30">
        <f t="shared" si="2"/>
        <v>271435.65959999996</v>
      </c>
    </row>
    <row r="76" spans="1:20" x14ac:dyDescent="0.2">
      <c r="A76" s="18"/>
      <c r="B76" s="22" t="s">
        <v>161</v>
      </c>
      <c r="C76" s="23"/>
      <c r="D76" s="23"/>
      <c r="E76" s="39"/>
      <c r="F76" s="40"/>
      <c r="G76" s="40"/>
      <c r="H76" s="40"/>
      <c r="I76" s="40"/>
      <c r="J76" s="40"/>
      <c r="K76" s="40"/>
      <c r="L76" s="40">
        <v>534954</v>
      </c>
      <c r="M76" s="40"/>
      <c r="N76" s="40">
        <v>-4581.41</v>
      </c>
      <c r="O76" s="40">
        <v>4581.41</v>
      </c>
      <c r="P76" s="40"/>
      <c r="Q76" s="24">
        <v>534954</v>
      </c>
      <c r="R76" s="31">
        <v>534954</v>
      </c>
      <c r="S76" s="93">
        <v>0.50739999999999996</v>
      </c>
      <c r="T76" s="31">
        <f t="shared" si="2"/>
        <v>271435.65959999996</v>
      </c>
    </row>
    <row r="77" spans="1:20" x14ac:dyDescent="0.2">
      <c r="A77" s="18"/>
      <c r="B77" s="19" t="s">
        <v>94</v>
      </c>
      <c r="C77" s="2" t="s">
        <v>49</v>
      </c>
      <c r="D77" s="4" t="s">
        <v>94</v>
      </c>
      <c r="E77" s="35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>
        <v>9459.0499999999993</v>
      </c>
      <c r="Q77" s="9">
        <v>9459.0499999999993</v>
      </c>
      <c r="R77" s="29">
        <v>9459.0499999999993</v>
      </c>
      <c r="S77" s="91">
        <v>0.50739999999999996</v>
      </c>
      <c r="T77" s="29">
        <f t="shared" si="2"/>
        <v>4799.5219699999989</v>
      </c>
    </row>
    <row r="78" spans="1:20" x14ac:dyDescent="0.2">
      <c r="A78" s="18"/>
      <c r="B78" s="20"/>
      <c r="C78" s="3"/>
      <c r="D78" s="6" t="s">
        <v>105</v>
      </c>
      <c r="E78" s="52"/>
      <c r="F78" s="53"/>
      <c r="G78" s="53"/>
      <c r="H78" s="53"/>
      <c r="I78" s="53"/>
      <c r="J78" s="53"/>
      <c r="K78" s="53"/>
      <c r="L78" s="53"/>
      <c r="M78" s="53"/>
      <c r="N78" s="53">
        <v>10288.93</v>
      </c>
      <c r="O78" s="53"/>
      <c r="P78" s="53"/>
      <c r="Q78" s="11">
        <v>10288.93</v>
      </c>
      <c r="R78" s="51">
        <v>10288.93</v>
      </c>
      <c r="S78" s="95">
        <v>0.50739999999999996</v>
      </c>
      <c r="T78" s="51">
        <f t="shared" si="2"/>
        <v>5220.6030819999996</v>
      </c>
    </row>
    <row r="79" spans="1:20" x14ac:dyDescent="0.2">
      <c r="A79" s="18"/>
      <c r="B79" s="20"/>
      <c r="C79" s="3"/>
      <c r="D79" s="6" t="s">
        <v>53</v>
      </c>
      <c r="E79" s="52"/>
      <c r="F79" s="53"/>
      <c r="G79" s="53"/>
      <c r="H79" s="53"/>
      <c r="I79" s="53"/>
      <c r="J79" s="53">
        <v>3392.5</v>
      </c>
      <c r="K79" s="53"/>
      <c r="L79" s="53">
        <v>4934.82</v>
      </c>
      <c r="M79" s="53"/>
      <c r="N79" s="53">
        <v>498</v>
      </c>
      <c r="O79" s="53">
        <v>1634.66</v>
      </c>
      <c r="P79" s="53"/>
      <c r="Q79" s="11">
        <v>10459.98</v>
      </c>
      <c r="R79" s="51">
        <v>10459.98</v>
      </c>
      <c r="S79" s="95">
        <v>0.50739999999999996</v>
      </c>
      <c r="T79" s="51">
        <f t="shared" si="2"/>
        <v>5307.3938519999992</v>
      </c>
    </row>
    <row r="80" spans="1:20" x14ac:dyDescent="0.2">
      <c r="A80" s="18"/>
      <c r="B80" s="20"/>
      <c r="C80" s="7" t="s">
        <v>159</v>
      </c>
      <c r="D80" s="8"/>
      <c r="E80" s="37"/>
      <c r="F80" s="38"/>
      <c r="G80" s="38"/>
      <c r="H80" s="38"/>
      <c r="I80" s="38"/>
      <c r="J80" s="38">
        <v>3392.5</v>
      </c>
      <c r="K80" s="38"/>
      <c r="L80" s="38">
        <v>4934.82</v>
      </c>
      <c r="M80" s="38"/>
      <c r="N80" s="38">
        <v>10786.93</v>
      </c>
      <c r="O80" s="38">
        <v>1634.66</v>
      </c>
      <c r="P80" s="38">
        <v>9459.0499999999993</v>
      </c>
      <c r="Q80" s="10">
        <v>30207.96</v>
      </c>
      <c r="R80" s="30">
        <v>30207.96</v>
      </c>
      <c r="S80" s="92">
        <v>0.50739999999999996</v>
      </c>
      <c r="T80" s="30">
        <f t="shared" si="2"/>
        <v>15327.518903999999</v>
      </c>
    </row>
    <row r="81" spans="1:20" x14ac:dyDescent="0.2">
      <c r="A81" s="18"/>
      <c r="B81" s="22" t="s">
        <v>162</v>
      </c>
      <c r="C81" s="23"/>
      <c r="D81" s="23"/>
      <c r="E81" s="39"/>
      <c r="F81" s="40"/>
      <c r="G81" s="40"/>
      <c r="H81" s="40"/>
      <c r="I81" s="40"/>
      <c r="J81" s="40">
        <v>3392.5</v>
      </c>
      <c r="K81" s="40"/>
      <c r="L81" s="40">
        <v>4934.82</v>
      </c>
      <c r="M81" s="40"/>
      <c r="N81" s="40">
        <v>10786.93</v>
      </c>
      <c r="O81" s="40">
        <v>1634.66</v>
      </c>
      <c r="P81" s="40">
        <v>9459.0499999999993</v>
      </c>
      <c r="Q81" s="24">
        <v>30207.96</v>
      </c>
      <c r="R81" s="31">
        <v>30207.96</v>
      </c>
      <c r="S81" s="93">
        <v>0.50739999999999996</v>
      </c>
      <c r="T81" s="31">
        <f t="shared" si="2"/>
        <v>15327.518903999999</v>
      </c>
    </row>
    <row r="82" spans="1:20" x14ac:dyDescent="0.2">
      <c r="A82" s="18"/>
      <c r="B82" s="19" t="s">
        <v>136</v>
      </c>
      <c r="C82" s="2" t="s">
        <v>49</v>
      </c>
      <c r="D82" s="4" t="s">
        <v>53</v>
      </c>
      <c r="E82" s="35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>
        <v>3.94</v>
      </c>
      <c r="Q82" s="9">
        <v>3.94</v>
      </c>
      <c r="R82" s="29">
        <v>3.94</v>
      </c>
      <c r="S82" s="91">
        <v>0.50739999999999996</v>
      </c>
      <c r="T82" s="29">
        <f t="shared" si="2"/>
        <v>1.9991559999999999</v>
      </c>
    </row>
    <row r="83" spans="1:20" x14ac:dyDescent="0.2">
      <c r="A83" s="18"/>
      <c r="B83" s="20"/>
      <c r="C83" s="7" t="s">
        <v>159</v>
      </c>
      <c r="D83" s="8"/>
      <c r="E83" s="37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>
        <v>3.94</v>
      </c>
      <c r="Q83" s="10">
        <v>3.94</v>
      </c>
      <c r="R83" s="30">
        <v>3.94</v>
      </c>
      <c r="S83" s="92">
        <v>0.50739999999999996</v>
      </c>
      <c r="T83" s="30">
        <f t="shared" si="2"/>
        <v>1.9991559999999999</v>
      </c>
    </row>
    <row r="84" spans="1:20" x14ac:dyDescent="0.2">
      <c r="A84" s="18"/>
      <c r="B84" s="22" t="s">
        <v>163</v>
      </c>
      <c r="C84" s="23"/>
      <c r="D84" s="23"/>
      <c r="E84" s="39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>
        <v>3.94</v>
      </c>
      <c r="Q84" s="24">
        <v>3.94</v>
      </c>
      <c r="R84" s="31">
        <v>3.94</v>
      </c>
      <c r="S84" s="93">
        <v>0.50739999999999996</v>
      </c>
      <c r="T84" s="31">
        <f t="shared" si="2"/>
        <v>1.9991559999999999</v>
      </c>
    </row>
    <row r="85" spans="1:20" x14ac:dyDescent="0.2">
      <c r="A85" s="18"/>
      <c r="B85" s="19" t="s">
        <v>137</v>
      </c>
      <c r="C85" s="2" t="s">
        <v>49</v>
      </c>
      <c r="D85" s="4" t="s">
        <v>53</v>
      </c>
      <c r="E85" s="35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>
        <v>1881.35</v>
      </c>
      <c r="Q85" s="9">
        <v>1881.35</v>
      </c>
      <c r="R85" s="29">
        <v>1881.35</v>
      </c>
      <c r="S85" s="91">
        <v>0.50739999999999996</v>
      </c>
      <c r="T85" s="29">
        <f t="shared" si="2"/>
        <v>954.59698999999989</v>
      </c>
    </row>
    <row r="86" spans="1:20" x14ac:dyDescent="0.2">
      <c r="A86" s="18"/>
      <c r="B86" s="20"/>
      <c r="C86" s="7" t="s">
        <v>159</v>
      </c>
      <c r="D86" s="8"/>
      <c r="E86" s="37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>
        <v>1881.35</v>
      </c>
      <c r="Q86" s="10">
        <v>1881.35</v>
      </c>
      <c r="R86" s="30">
        <v>1881.35</v>
      </c>
      <c r="S86" s="92">
        <v>0.50739999999999996</v>
      </c>
      <c r="T86" s="30">
        <f t="shared" si="2"/>
        <v>954.59698999999989</v>
      </c>
    </row>
    <row r="87" spans="1:20" x14ac:dyDescent="0.2">
      <c r="A87" s="18"/>
      <c r="B87" s="22" t="s">
        <v>164</v>
      </c>
      <c r="C87" s="23"/>
      <c r="D87" s="23"/>
      <c r="E87" s="39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>
        <v>1881.35</v>
      </c>
      <c r="Q87" s="24">
        <v>1881.35</v>
      </c>
      <c r="R87" s="31">
        <v>1881.35</v>
      </c>
      <c r="S87" s="93">
        <v>0.50739999999999996</v>
      </c>
      <c r="T87" s="31">
        <f t="shared" si="2"/>
        <v>954.59698999999989</v>
      </c>
    </row>
    <row r="88" spans="1:20" x14ac:dyDescent="0.2">
      <c r="A88" s="18"/>
      <c r="B88" s="19" t="s">
        <v>14</v>
      </c>
      <c r="C88" s="2" t="s">
        <v>11</v>
      </c>
      <c r="D88" s="4" t="s">
        <v>12</v>
      </c>
      <c r="E88" s="35"/>
      <c r="F88" s="36">
        <v>452.48</v>
      </c>
      <c r="G88" s="36"/>
      <c r="H88" s="36"/>
      <c r="I88" s="36"/>
      <c r="J88" s="36">
        <v>340.75</v>
      </c>
      <c r="K88" s="36"/>
      <c r="L88" s="36"/>
      <c r="M88" s="36">
        <v>671</v>
      </c>
      <c r="N88" s="36"/>
      <c r="O88" s="36"/>
      <c r="P88" s="36"/>
      <c r="Q88" s="9">
        <v>1464.23</v>
      </c>
      <c r="R88" s="29">
        <v>1464.23</v>
      </c>
      <c r="S88" s="91">
        <v>0.50739999999999996</v>
      </c>
      <c r="T88" s="29">
        <f t="shared" si="2"/>
        <v>742.95030199999997</v>
      </c>
    </row>
    <row r="89" spans="1:20" x14ac:dyDescent="0.2">
      <c r="A89" s="18"/>
      <c r="B89" s="20"/>
      <c r="C89" s="3"/>
      <c r="D89" s="6" t="s">
        <v>46</v>
      </c>
      <c r="E89" s="52">
        <v>92201.08</v>
      </c>
      <c r="F89" s="53"/>
      <c r="G89" s="53">
        <v>18463.740000000002</v>
      </c>
      <c r="H89" s="53"/>
      <c r="I89" s="53">
        <v>5405.74</v>
      </c>
      <c r="J89" s="53"/>
      <c r="K89" s="53"/>
      <c r="L89" s="53">
        <v>70980.789999999994</v>
      </c>
      <c r="M89" s="53"/>
      <c r="N89" s="53">
        <v>28812.55</v>
      </c>
      <c r="O89" s="53">
        <v>18298.150000000001</v>
      </c>
      <c r="P89" s="53">
        <v>38955.339999999997</v>
      </c>
      <c r="Q89" s="11">
        <v>273117.39</v>
      </c>
      <c r="R89" s="51">
        <v>273117.39</v>
      </c>
      <c r="S89" s="95">
        <v>0.50739999999999996</v>
      </c>
      <c r="T89" s="51">
        <f t="shared" si="2"/>
        <v>138579.76368599999</v>
      </c>
    </row>
    <row r="90" spans="1:20" x14ac:dyDescent="0.2">
      <c r="A90" s="18"/>
      <c r="B90" s="20"/>
      <c r="C90" s="7" t="s">
        <v>18</v>
      </c>
      <c r="D90" s="8"/>
      <c r="E90" s="37">
        <v>92201.08</v>
      </c>
      <c r="F90" s="38">
        <v>452.48</v>
      </c>
      <c r="G90" s="38">
        <v>18463.740000000002</v>
      </c>
      <c r="H90" s="38"/>
      <c r="I90" s="38">
        <v>5405.74</v>
      </c>
      <c r="J90" s="38">
        <v>340.75</v>
      </c>
      <c r="K90" s="38"/>
      <c r="L90" s="38">
        <v>70980.789999999994</v>
      </c>
      <c r="M90" s="38">
        <v>671</v>
      </c>
      <c r="N90" s="38">
        <v>28812.55</v>
      </c>
      <c r="O90" s="38">
        <v>18298.150000000001</v>
      </c>
      <c r="P90" s="38">
        <v>38955.339999999997</v>
      </c>
      <c r="Q90" s="10">
        <v>274581.62</v>
      </c>
      <c r="R90" s="30">
        <v>274581.62</v>
      </c>
      <c r="S90" s="92">
        <v>0.50739999999999996</v>
      </c>
      <c r="T90" s="30">
        <f t="shared" si="2"/>
        <v>139322.71398799997</v>
      </c>
    </row>
    <row r="91" spans="1:20" x14ac:dyDescent="0.2">
      <c r="A91" s="18"/>
      <c r="B91" s="22" t="s">
        <v>20</v>
      </c>
      <c r="C91" s="23"/>
      <c r="D91" s="23"/>
      <c r="E91" s="39">
        <v>92201.08</v>
      </c>
      <c r="F91" s="40">
        <v>452.48</v>
      </c>
      <c r="G91" s="40">
        <v>18463.740000000002</v>
      </c>
      <c r="H91" s="40"/>
      <c r="I91" s="40">
        <v>5405.74</v>
      </c>
      <c r="J91" s="40">
        <v>340.75</v>
      </c>
      <c r="K91" s="40"/>
      <c r="L91" s="40">
        <v>70980.789999999994</v>
      </c>
      <c r="M91" s="40">
        <v>671</v>
      </c>
      <c r="N91" s="40">
        <v>28812.55</v>
      </c>
      <c r="O91" s="40">
        <v>18298.150000000001</v>
      </c>
      <c r="P91" s="40">
        <v>38955.339999999997</v>
      </c>
      <c r="Q91" s="24">
        <v>274581.62</v>
      </c>
      <c r="R91" s="31">
        <v>274581.62</v>
      </c>
      <c r="S91" s="93">
        <v>0.50739999999999996</v>
      </c>
      <c r="T91" s="31">
        <f t="shared" si="2"/>
        <v>139322.71398799997</v>
      </c>
    </row>
    <row r="92" spans="1:20" x14ac:dyDescent="0.2">
      <c r="A92" s="18"/>
      <c r="B92" s="19" t="s">
        <v>81</v>
      </c>
      <c r="C92" s="2" t="s">
        <v>49</v>
      </c>
      <c r="D92" s="4" t="s">
        <v>82</v>
      </c>
      <c r="E92" s="35"/>
      <c r="F92" s="36"/>
      <c r="G92" s="36">
        <v>201782</v>
      </c>
      <c r="H92" s="36"/>
      <c r="I92" s="36"/>
      <c r="J92" s="36"/>
      <c r="K92" s="36"/>
      <c r="L92" s="36"/>
      <c r="M92" s="36"/>
      <c r="N92" s="36"/>
      <c r="O92" s="36"/>
      <c r="P92" s="36">
        <v>604100</v>
      </c>
      <c r="Q92" s="9">
        <v>805882</v>
      </c>
      <c r="R92" s="29">
        <v>805882</v>
      </c>
      <c r="S92" s="91">
        <v>0.50739999999999996</v>
      </c>
      <c r="T92" s="29">
        <f t="shared" si="2"/>
        <v>408904.52679999999</v>
      </c>
    </row>
    <row r="93" spans="1:20" x14ac:dyDescent="0.2">
      <c r="A93" s="18"/>
      <c r="B93" s="20"/>
      <c r="C93" s="7" t="s">
        <v>159</v>
      </c>
      <c r="D93" s="8"/>
      <c r="E93" s="37"/>
      <c r="F93" s="38"/>
      <c r="G93" s="38">
        <v>201782</v>
      </c>
      <c r="H93" s="38"/>
      <c r="I93" s="38"/>
      <c r="J93" s="38"/>
      <c r="K93" s="38"/>
      <c r="L93" s="38"/>
      <c r="M93" s="38"/>
      <c r="N93" s="38"/>
      <c r="O93" s="38"/>
      <c r="P93" s="38">
        <v>604100</v>
      </c>
      <c r="Q93" s="10">
        <v>805882</v>
      </c>
      <c r="R93" s="30">
        <v>805882</v>
      </c>
      <c r="S93" s="92">
        <v>0.50739999999999996</v>
      </c>
      <c r="T93" s="30">
        <f t="shared" si="2"/>
        <v>408904.52679999999</v>
      </c>
    </row>
    <row r="94" spans="1:20" x14ac:dyDescent="0.2">
      <c r="A94" s="18"/>
      <c r="B94" s="22" t="s">
        <v>165</v>
      </c>
      <c r="C94" s="23"/>
      <c r="D94" s="23"/>
      <c r="E94" s="39"/>
      <c r="F94" s="40"/>
      <c r="G94" s="40">
        <v>201782</v>
      </c>
      <c r="H94" s="40"/>
      <c r="I94" s="40"/>
      <c r="J94" s="40"/>
      <c r="K94" s="40"/>
      <c r="L94" s="40"/>
      <c r="M94" s="40"/>
      <c r="N94" s="40"/>
      <c r="O94" s="40"/>
      <c r="P94" s="40">
        <v>604100</v>
      </c>
      <c r="Q94" s="24">
        <v>805882</v>
      </c>
      <c r="R94" s="31">
        <v>805882</v>
      </c>
      <c r="S94" s="93">
        <v>0.50739999999999996</v>
      </c>
      <c r="T94" s="31">
        <f t="shared" si="2"/>
        <v>408904.52679999999</v>
      </c>
    </row>
    <row r="95" spans="1:20" x14ac:dyDescent="0.2">
      <c r="A95" s="18"/>
      <c r="B95" s="19" t="s">
        <v>106</v>
      </c>
      <c r="C95" s="2" t="s">
        <v>47</v>
      </c>
      <c r="D95" s="4" t="s">
        <v>106</v>
      </c>
      <c r="E95" s="35"/>
      <c r="F95" s="36"/>
      <c r="G95" s="36"/>
      <c r="H95" s="36"/>
      <c r="I95" s="36"/>
      <c r="J95" s="36"/>
      <c r="K95" s="36"/>
      <c r="L95" s="36"/>
      <c r="M95" s="36"/>
      <c r="N95" s="36">
        <v>49381.189999999995</v>
      </c>
      <c r="O95" s="36"/>
      <c r="P95" s="36">
        <v>914323.03999999969</v>
      </c>
      <c r="Q95" s="9">
        <v>963704.22999999963</v>
      </c>
      <c r="R95" s="29">
        <v>963704.22999999963</v>
      </c>
      <c r="S95" s="91">
        <v>0.50739999999999996</v>
      </c>
      <c r="T95" s="29">
        <f t="shared" si="2"/>
        <v>488983.52630199975</v>
      </c>
    </row>
    <row r="96" spans="1:20" x14ac:dyDescent="0.2">
      <c r="A96" s="18"/>
      <c r="B96" s="20"/>
      <c r="C96" s="7" t="s">
        <v>166</v>
      </c>
      <c r="D96" s="8"/>
      <c r="E96" s="37"/>
      <c r="F96" s="38"/>
      <c r="G96" s="38"/>
      <c r="H96" s="38"/>
      <c r="I96" s="38"/>
      <c r="J96" s="38"/>
      <c r="K96" s="38"/>
      <c r="L96" s="38"/>
      <c r="M96" s="38"/>
      <c r="N96" s="38">
        <v>49381.189999999995</v>
      </c>
      <c r="O96" s="38"/>
      <c r="P96" s="38">
        <v>914323.03999999969</v>
      </c>
      <c r="Q96" s="10">
        <v>963704.22999999963</v>
      </c>
      <c r="R96" s="30">
        <v>963704.22999999963</v>
      </c>
      <c r="S96" s="92">
        <v>0.50739999999999996</v>
      </c>
      <c r="T96" s="30">
        <f t="shared" si="2"/>
        <v>488983.52630199975</v>
      </c>
    </row>
    <row r="97" spans="1:20" x14ac:dyDescent="0.2">
      <c r="A97" s="18"/>
      <c r="B97" s="22" t="s">
        <v>167</v>
      </c>
      <c r="C97" s="23"/>
      <c r="D97" s="23"/>
      <c r="E97" s="39"/>
      <c r="F97" s="40"/>
      <c r="G97" s="40"/>
      <c r="H97" s="40"/>
      <c r="I97" s="40"/>
      <c r="J97" s="40"/>
      <c r="K97" s="40"/>
      <c r="L97" s="40"/>
      <c r="M97" s="40"/>
      <c r="N97" s="40">
        <v>49381.189999999995</v>
      </c>
      <c r="O97" s="40"/>
      <c r="P97" s="40">
        <v>914323.03999999969</v>
      </c>
      <c r="Q97" s="24">
        <v>963704.22999999963</v>
      </c>
      <c r="R97" s="31">
        <v>963704.22999999963</v>
      </c>
      <c r="S97" s="93">
        <v>0.50739999999999996</v>
      </c>
      <c r="T97" s="31">
        <f t="shared" si="2"/>
        <v>488983.52630199975</v>
      </c>
    </row>
    <row r="98" spans="1:20" x14ac:dyDescent="0.2">
      <c r="A98" s="18"/>
      <c r="B98" s="19" t="s">
        <v>35</v>
      </c>
      <c r="C98" s="2" t="s">
        <v>47</v>
      </c>
      <c r="D98" s="4" t="s">
        <v>35</v>
      </c>
      <c r="E98" s="35">
        <v>135052.55000000002</v>
      </c>
      <c r="F98" s="36">
        <v>11.05</v>
      </c>
      <c r="G98" s="36">
        <v>19652.460000000003</v>
      </c>
      <c r="H98" s="36">
        <v>-0.72</v>
      </c>
      <c r="I98" s="36">
        <v>7484.4699999999993</v>
      </c>
      <c r="J98" s="36">
        <v>297.69000000000005</v>
      </c>
      <c r="K98" s="36">
        <v>0.12</v>
      </c>
      <c r="L98" s="36">
        <v>96924.97</v>
      </c>
      <c r="M98" s="36">
        <v>3451.1899999999996</v>
      </c>
      <c r="N98" s="36">
        <v>38788.149999999972</v>
      </c>
      <c r="O98" s="36">
        <v>33492.020000000004</v>
      </c>
      <c r="P98" s="36">
        <v>183318.21000000005</v>
      </c>
      <c r="Q98" s="9">
        <v>518472.16000000003</v>
      </c>
      <c r="R98" s="29">
        <v>518472.16000000003</v>
      </c>
      <c r="S98" s="91">
        <v>0.50739999999999996</v>
      </c>
      <c r="T98" s="29">
        <f t="shared" si="2"/>
        <v>263072.77398399997</v>
      </c>
    </row>
    <row r="99" spans="1:20" x14ac:dyDescent="0.2">
      <c r="A99" s="18"/>
      <c r="B99" s="20"/>
      <c r="C99" s="7" t="s">
        <v>166</v>
      </c>
      <c r="D99" s="8"/>
      <c r="E99" s="37">
        <v>135052.55000000002</v>
      </c>
      <c r="F99" s="38">
        <v>11.05</v>
      </c>
      <c r="G99" s="38">
        <v>19652.460000000003</v>
      </c>
      <c r="H99" s="38">
        <v>-0.72</v>
      </c>
      <c r="I99" s="38">
        <v>7484.4699999999993</v>
      </c>
      <c r="J99" s="38">
        <v>297.69000000000005</v>
      </c>
      <c r="K99" s="38">
        <v>0.12</v>
      </c>
      <c r="L99" s="38">
        <v>96924.97</v>
      </c>
      <c r="M99" s="38">
        <v>3451.1899999999996</v>
      </c>
      <c r="N99" s="38">
        <v>38788.149999999972</v>
      </c>
      <c r="O99" s="38">
        <v>33492.020000000004</v>
      </c>
      <c r="P99" s="38">
        <v>183318.21000000005</v>
      </c>
      <c r="Q99" s="10">
        <v>518472.16000000003</v>
      </c>
      <c r="R99" s="30">
        <v>518472.16000000003</v>
      </c>
      <c r="S99" s="92">
        <v>0.50739999999999996</v>
      </c>
      <c r="T99" s="30">
        <f t="shared" si="2"/>
        <v>263072.77398399997</v>
      </c>
    </row>
    <row r="100" spans="1:20" x14ac:dyDescent="0.2">
      <c r="A100" s="18"/>
      <c r="B100" s="22" t="s">
        <v>145</v>
      </c>
      <c r="C100" s="23"/>
      <c r="D100" s="23"/>
      <c r="E100" s="39">
        <v>135052.55000000002</v>
      </c>
      <c r="F100" s="40">
        <v>11.05</v>
      </c>
      <c r="G100" s="40">
        <v>19652.460000000003</v>
      </c>
      <c r="H100" s="40">
        <v>-0.72</v>
      </c>
      <c r="I100" s="40">
        <v>7484.4699999999993</v>
      </c>
      <c r="J100" s="40">
        <v>297.69000000000005</v>
      </c>
      <c r="K100" s="40">
        <v>0.12</v>
      </c>
      <c r="L100" s="40">
        <v>96924.97</v>
      </c>
      <c r="M100" s="40">
        <v>3451.1899999999996</v>
      </c>
      <c r="N100" s="40">
        <v>38788.149999999972</v>
      </c>
      <c r="O100" s="40">
        <v>33492.020000000004</v>
      </c>
      <c r="P100" s="40">
        <v>183318.21000000005</v>
      </c>
      <c r="Q100" s="24">
        <v>518472.16000000003</v>
      </c>
      <c r="R100" s="31">
        <v>518472.16000000003</v>
      </c>
      <c r="S100" s="93">
        <v>0.50739999999999996</v>
      </c>
      <c r="T100" s="31">
        <f t="shared" si="2"/>
        <v>263072.77398399997</v>
      </c>
    </row>
    <row r="101" spans="1:20" x14ac:dyDescent="0.2">
      <c r="A101" s="18"/>
      <c r="B101" s="19" t="s">
        <v>107</v>
      </c>
      <c r="C101" s="2" t="s">
        <v>49</v>
      </c>
      <c r="D101" s="4" t="s">
        <v>108</v>
      </c>
      <c r="E101" s="35"/>
      <c r="F101" s="36"/>
      <c r="G101" s="36"/>
      <c r="H101" s="36"/>
      <c r="I101" s="36"/>
      <c r="J101" s="36"/>
      <c r="K101" s="36"/>
      <c r="L101" s="36"/>
      <c r="M101" s="36"/>
      <c r="N101" s="36">
        <v>174875.92</v>
      </c>
      <c r="O101" s="36"/>
      <c r="P101" s="36"/>
      <c r="Q101" s="9">
        <v>174875.92</v>
      </c>
      <c r="R101" s="29">
        <v>174875.92</v>
      </c>
      <c r="S101" s="91">
        <v>0.50739999999999996</v>
      </c>
      <c r="T101" s="29">
        <f t="shared" si="2"/>
        <v>88732.041807999994</v>
      </c>
    </row>
    <row r="102" spans="1:20" x14ac:dyDescent="0.2">
      <c r="A102" s="18"/>
      <c r="B102" s="20"/>
      <c r="C102" s="3"/>
      <c r="D102" s="6" t="s">
        <v>53</v>
      </c>
      <c r="E102" s="52"/>
      <c r="F102" s="53"/>
      <c r="G102" s="53"/>
      <c r="H102" s="53"/>
      <c r="I102" s="53"/>
      <c r="J102" s="53"/>
      <c r="K102" s="53"/>
      <c r="L102" s="53"/>
      <c r="M102" s="53"/>
      <c r="N102" s="53">
        <v>144.06</v>
      </c>
      <c r="O102" s="53"/>
      <c r="P102" s="53">
        <v>1890.9200000000003</v>
      </c>
      <c r="Q102" s="11">
        <v>2034.9800000000002</v>
      </c>
      <c r="R102" s="51">
        <v>2034.9800000000002</v>
      </c>
      <c r="S102" s="95">
        <v>0.50739999999999996</v>
      </c>
      <c r="T102" s="51">
        <f t="shared" si="2"/>
        <v>1032.5488520000001</v>
      </c>
    </row>
    <row r="103" spans="1:20" x14ac:dyDescent="0.2">
      <c r="A103" s="18"/>
      <c r="B103" s="20"/>
      <c r="C103" s="7" t="s">
        <v>159</v>
      </c>
      <c r="D103" s="8"/>
      <c r="E103" s="37"/>
      <c r="F103" s="38"/>
      <c r="G103" s="38"/>
      <c r="H103" s="38"/>
      <c r="I103" s="38"/>
      <c r="J103" s="38"/>
      <c r="K103" s="38"/>
      <c r="L103" s="38"/>
      <c r="M103" s="38"/>
      <c r="N103" s="38">
        <v>175019.98</v>
      </c>
      <c r="O103" s="38"/>
      <c r="P103" s="38">
        <v>1890.9200000000003</v>
      </c>
      <c r="Q103" s="10">
        <v>176910.90000000002</v>
      </c>
      <c r="R103" s="30">
        <v>176910.90000000002</v>
      </c>
      <c r="S103" s="92">
        <v>0.50739999999999996</v>
      </c>
      <c r="T103" s="30">
        <f t="shared" si="2"/>
        <v>89764.590660000002</v>
      </c>
    </row>
    <row r="104" spans="1:20" x14ac:dyDescent="0.2">
      <c r="A104" s="18"/>
      <c r="B104" s="22" t="s">
        <v>168</v>
      </c>
      <c r="C104" s="23"/>
      <c r="D104" s="23"/>
      <c r="E104" s="39"/>
      <c r="F104" s="40"/>
      <c r="G104" s="40"/>
      <c r="H104" s="40"/>
      <c r="I104" s="40"/>
      <c r="J104" s="40"/>
      <c r="K104" s="40"/>
      <c r="L104" s="40"/>
      <c r="M104" s="40"/>
      <c r="N104" s="40">
        <v>175019.98</v>
      </c>
      <c r="O104" s="40"/>
      <c r="P104" s="40">
        <v>1890.9200000000003</v>
      </c>
      <c r="Q104" s="24">
        <v>176910.90000000002</v>
      </c>
      <c r="R104" s="31">
        <v>176910.90000000002</v>
      </c>
      <c r="S104" s="93">
        <v>0.50739999999999996</v>
      </c>
      <c r="T104" s="31">
        <f t="shared" si="2"/>
        <v>89764.590660000002</v>
      </c>
    </row>
    <row r="105" spans="1:20" x14ac:dyDescent="0.2">
      <c r="A105" s="18"/>
      <c r="B105" s="19" t="s">
        <v>109</v>
      </c>
      <c r="C105" s="2" t="s">
        <v>49</v>
      </c>
      <c r="D105" s="4" t="s">
        <v>110</v>
      </c>
      <c r="E105" s="35"/>
      <c r="F105" s="36"/>
      <c r="G105" s="36"/>
      <c r="H105" s="36"/>
      <c r="I105" s="36"/>
      <c r="J105" s="36"/>
      <c r="K105" s="36"/>
      <c r="L105" s="36"/>
      <c r="M105" s="36"/>
      <c r="N105" s="36">
        <v>99455</v>
      </c>
      <c r="O105" s="36">
        <v>322225</v>
      </c>
      <c r="P105" s="36"/>
      <c r="Q105" s="9">
        <v>421680</v>
      </c>
      <c r="R105" s="29">
        <v>421680</v>
      </c>
      <c r="S105" s="91">
        <v>0.50739999999999996</v>
      </c>
      <c r="T105" s="29">
        <f t="shared" si="2"/>
        <v>213960.43199999997</v>
      </c>
    </row>
    <row r="106" spans="1:20" x14ac:dyDescent="0.2">
      <c r="A106" s="18"/>
      <c r="B106" s="20"/>
      <c r="C106" s="3"/>
      <c r="D106" s="6" t="s">
        <v>53</v>
      </c>
      <c r="E106" s="52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>
        <v>1509.42</v>
      </c>
      <c r="Q106" s="11">
        <v>1509.42</v>
      </c>
      <c r="R106" s="51">
        <v>1509.42</v>
      </c>
      <c r="S106" s="95">
        <v>0.50739999999999996</v>
      </c>
      <c r="T106" s="51">
        <f t="shared" si="2"/>
        <v>765.87970799999994</v>
      </c>
    </row>
    <row r="107" spans="1:20" x14ac:dyDescent="0.2">
      <c r="A107" s="18"/>
      <c r="B107" s="20"/>
      <c r="C107" s="7" t="s">
        <v>159</v>
      </c>
      <c r="D107" s="8"/>
      <c r="E107" s="37"/>
      <c r="F107" s="38"/>
      <c r="G107" s="38"/>
      <c r="H107" s="38"/>
      <c r="I107" s="38"/>
      <c r="J107" s="38"/>
      <c r="K107" s="38"/>
      <c r="L107" s="38"/>
      <c r="M107" s="38"/>
      <c r="N107" s="38">
        <v>99455</v>
      </c>
      <c r="O107" s="38">
        <v>322225</v>
      </c>
      <c r="P107" s="38">
        <v>1509.42</v>
      </c>
      <c r="Q107" s="10">
        <v>423189.42</v>
      </c>
      <c r="R107" s="30">
        <v>423189.42</v>
      </c>
      <c r="S107" s="92">
        <v>0.50739999999999996</v>
      </c>
      <c r="T107" s="30">
        <f t="shared" si="2"/>
        <v>214726.31170799996</v>
      </c>
    </row>
    <row r="108" spans="1:20" x14ac:dyDescent="0.2">
      <c r="A108" s="18"/>
      <c r="B108" s="22" t="s">
        <v>169</v>
      </c>
      <c r="C108" s="23"/>
      <c r="D108" s="23"/>
      <c r="E108" s="39"/>
      <c r="F108" s="40"/>
      <c r="G108" s="40"/>
      <c r="H108" s="40"/>
      <c r="I108" s="40"/>
      <c r="J108" s="40"/>
      <c r="K108" s="40"/>
      <c r="L108" s="40"/>
      <c r="M108" s="40"/>
      <c r="N108" s="40">
        <v>99455</v>
      </c>
      <c r="O108" s="40">
        <v>322225</v>
      </c>
      <c r="P108" s="40">
        <v>1509.42</v>
      </c>
      <c r="Q108" s="24">
        <v>423189.42</v>
      </c>
      <c r="R108" s="31">
        <v>423189.42</v>
      </c>
      <c r="S108" s="93">
        <v>0.50739999999999996</v>
      </c>
      <c r="T108" s="31">
        <f t="shared" si="2"/>
        <v>214726.31170799996</v>
      </c>
    </row>
    <row r="109" spans="1:20" x14ac:dyDescent="0.2">
      <c r="A109" s="18"/>
      <c r="B109" s="19" t="s">
        <v>111</v>
      </c>
      <c r="C109" s="2" t="s">
        <v>49</v>
      </c>
      <c r="D109" s="4" t="s">
        <v>53</v>
      </c>
      <c r="E109" s="35"/>
      <c r="F109" s="36"/>
      <c r="G109" s="36"/>
      <c r="H109" s="36"/>
      <c r="I109" s="36"/>
      <c r="J109" s="36"/>
      <c r="K109" s="36"/>
      <c r="L109" s="36"/>
      <c r="M109" s="36"/>
      <c r="N109" s="36">
        <v>1352.33</v>
      </c>
      <c r="O109" s="36"/>
      <c r="P109" s="36">
        <v>366.7</v>
      </c>
      <c r="Q109" s="9">
        <v>1719.03</v>
      </c>
      <c r="R109" s="29">
        <v>1719.03</v>
      </c>
      <c r="S109" s="91">
        <v>0.50739999999999996</v>
      </c>
      <c r="T109" s="29">
        <f t="shared" si="2"/>
        <v>872.23582199999987</v>
      </c>
    </row>
    <row r="110" spans="1:20" x14ac:dyDescent="0.2">
      <c r="A110" s="18"/>
      <c r="B110" s="20"/>
      <c r="C110" s="3"/>
      <c r="D110" s="6" t="s">
        <v>138</v>
      </c>
      <c r="E110" s="52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>
        <v>5431.8600000000006</v>
      </c>
      <c r="Q110" s="11">
        <v>5431.8600000000006</v>
      </c>
      <c r="R110" s="51">
        <v>5431.8600000000006</v>
      </c>
      <c r="S110" s="95">
        <v>0.50739999999999996</v>
      </c>
      <c r="T110" s="51">
        <f t="shared" si="2"/>
        <v>2756.1257639999999</v>
      </c>
    </row>
    <row r="111" spans="1:20" x14ac:dyDescent="0.2">
      <c r="A111" s="18"/>
      <c r="B111" s="20"/>
      <c r="C111" s="7" t="s">
        <v>159</v>
      </c>
      <c r="D111" s="8"/>
      <c r="E111" s="37"/>
      <c r="F111" s="38"/>
      <c r="G111" s="38"/>
      <c r="H111" s="38"/>
      <c r="I111" s="38"/>
      <c r="J111" s="38"/>
      <c r="K111" s="38"/>
      <c r="L111" s="38"/>
      <c r="M111" s="38"/>
      <c r="N111" s="38">
        <v>1352.33</v>
      </c>
      <c r="O111" s="38"/>
      <c r="P111" s="38">
        <v>5798.56</v>
      </c>
      <c r="Q111" s="10">
        <v>7150.89</v>
      </c>
      <c r="R111" s="30">
        <v>7150.89</v>
      </c>
      <c r="S111" s="92">
        <v>0.50739999999999996</v>
      </c>
      <c r="T111" s="30">
        <f t="shared" si="2"/>
        <v>3628.361586</v>
      </c>
    </row>
    <row r="112" spans="1:20" x14ac:dyDescent="0.2">
      <c r="A112" s="18"/>
      <c r="B112" s="22" t="s">
        <v>170</v>
      </c>
      <c r="C112" s="23"/>
      <c r="D112" s="23"/>
      <c r="E112" s="39"/>
      <c r="F112" s="40"/>
      <c r="G112" s="40"/>
      <c r="H112" s="40"/>
      <c r="I112" s="40"/>
      <c r="J112" s="40"/>
      <c r="K112" s="40"/>
      <c r="L112" s="40"/>
      <c r="M112" s="40"/>
      <c r="N112" s="40">
        <v>1352.33</v>
      </c>
      <c r="O112" s="40"/>
      <c r="P112" s="40">
        <v>5798.56</v>
      </c>
      <c r="Q112" s="24">
        <v>7150.89</v>
      </c>
      <c r="R112" s="31">
        <v>7150.89</v>
      </c>
      <c r="S112" s="93">
        <v>0.50739999999999996</v>
      </c>
      <c r="T112" s="31">
        <f t="shared" si="2"/>
        <v>3628.361586</v>
      </c>
    </row>
    <row r="113" spans="1:20" x14ac:dyDescent="0.2">
      <c r="A113" s="18"/>
      <c r="B113" s="19" t="s">
        <v>112</v>
      </c>
      <c r="C113" s="2" t="s">
        <v>49</v>
      </c>
      <c r="D113" s="4" t="s">
        <v>53</v>
      </c>
      <c r="E113" s="35"/>
      <c r="F113" s="36"/>
      <c r="G113" s="36"/>
      <c r="H113" s="36"/>
      <c r="I113" s="36"/>
      <c r="J113" s="36"/>
      <c r="K113" s="36"/>
      <c r="L113" s="36"/>
      <c r="M113" s="36"/>
      <c r="N113" s="36">
        <v>0.83</v>
      </c>
      <c r="O113" s="36">
        <v>527.52</v>
      </c>
      <c r="P113" s="36">
        <v>1599.15</v>
      </c>
      <c r="Q113" s="9">
        <v>2127.5</v>
      </c>
      <c r="R113" s="29">
        <v>2127.5</v>
      </c>
      <c r="S113" s="91">
        <v>0.50739999999999996</v>
      </c>
      <c r="T113" s="29">
        <f t="shared" si="2"/>
        <v>1079.4934999999998</v>
      </c>
    </row>
    <row r="114" spans="1:20" x14ac:dyDescent="0.2">
      <c r="A114" s="18"/>
      <c r="B114" s="20"/>
      <c r="C114" s="7" t="s">
        <v>159</v>
      </c>
      <c r="D114" s="8"/>
      <c r="E114" s="37"/>
      <c r="F114" s="38"/>
      <c r="G114" s="38"/>
      <c r="H114" s="38"/>
      <c r="I114" s="38"/>
      <c r="J114" s="38"/>
      <c r="K114" s="38"/>
      <c r="L114" s="38"/>
      <c r="M114" s="38"/>
      <c r="N114" s="38">
        <v>0.83</v>
      </c>
      <c r="O114" s="38">
        <v>527.52</v>
      </c>
      <c r="P114" s="38">
        <v>1599.15</v>
      </c>
      <c r="Q114" s="10">
        <v>2127.5</v>
      </c>
      <c r="R114" s="30">
        <v>2127.5</v>
      </c>
      <c r="S114" s="92">
        <v>0.50739999999999996</v>
      </c>
      <c r="T114" s="30">
        <f t="shared" si="2"/>
        <v>1079.4934999999998</v>
      </c>
    </row>
    <row r="115" spans="1:20" x14ac:dyDescent="0.2">
      <c r="A115" s="18"/>
      <c r="B115" s="22" t="s">
        <v>171</v>
      </c>
      <c r="C115" s="23"/>
      <c r="D115" s="23"/>
      <c r="E115" s="39"/>
      <c r="F115" s="40"/>
      <c r="G115" s="40"/>
      <c r="H115" s="40"/>
      <c r="I115" s="40"/>
      <c r="J115" s="40"/>
      <c r="K115" s="40"/>
      <c r="L115" s="40"/>
      <c r="M115" s="40"/>
      <c r="N115" s="40">
        <v>0.83</v>
      </c>
      <c r="O115" s="40">
        <v>527.52</v>
      </c>
      <c r="P115" s="40">
        <v>1599.15</v>
      </c>
      <c r="Q115" s="24">
        <v>2127.5</v>
      </c>
      <c r="R115" s="31">
        <v>2127.5</v>
      </c>
      <c r="S115" s="93">
        <v>0.50739999999999996</v>
      </c>
      <c r="T115" s="31">
        <f t="shared" si="2"/>
        <v>1079.4934999999998</v>
      </c>
    </row>
    <row r="116" spans="1:20" x14ac:dyDescent="0.2">
      <c r="A116" s="18"/>
      <c r="B116" s="19" t="s">
        <v>113</v>
      </c>
      <c r="C116" s="2" t="s">
        <v>49</v>
      </c>
      <c r="D116" s="4" t="s">
        <v>113</v>
      </c>
      <c r="E116" s="35"/>
      <c r="F116" s="36"/>
      <c r="G116" s="36"/>
      <c r="H116" s="36"/>
      <c r="I116" s="36"/>
      <c r="J116" s="36"/>
      <c r="K116" s="36"/>
      <c r="L116" s="36"/>
      <c r="M116" s="36"/>
      <c r="N116" s="36">
        <v>7727.5499999999984</v>
      </c>
      <c r="O116" s="36">
        <v>8162.74</v>
      </c>
      <c r="P116" s="36">
        <v>8192.8700000000008</v>
      </c>
      <c r="Q116" s="9">
        <v>24083.159999999996</v>
      </c>
      <c r="R116" s="29">
        <v>24083.159999999996</v>
      </c>
      <c r="S116" s="91">
        <v>0.50739999999999996</v>
      </c>
      <c r="T116" s="29">
        <f t="shared" si="2"/>
        <v>12219.795383999997</v>
      </c>
    </row>
    <row r="117" spans="1:20" x14ac:dyDescent="0.2">
      <c r="A117" s="18"/>
      <c r="B117" s="20"/>
      <c r="C117" s="7" t="s">
        <v>159</v>
      </c>
      <c r="D117" s="8"/>
      <c r="E117" s="37"/>
      <c r="F117" s="38"/>
      <c r="G117" s="38"/>
      <c r="H117" s="38"/>
      <c r="I117" s="38"/>
      <c r="J117" s="38"/>
      <c r="K117" s="38"/>
      <c r="L117" s="38"/>
      <c r="M117" s="38"/>
      <c r="N117" s="38">
        <v>7727.5499999999984</v>
      </c>
      <c r="O117" s="38">
        <v>8162.74</v>
      </c>
      <c r="P117" s="38">
        <v>8192.8700000000008</v>
      </c>
      <c r="Q117" s="10">
        <v>24083.159999999996</v>
      </c>
      <c r="R117" s="30">
        <v>24083.159999999996</v>
      </c>
      <c r="S117" s="92">
        <v>0.50739999999999996</v>
      </c>
      <c r="T117" s="30">
        <f t="shared" si="2"/>
        <v>12219.795383999997</v>
      </c>
    </row>
    <row r="118" spans="1:20" x14ac:dyDescent="0.2">
      <c r="A118" s="18"/>
      <c r="B118" s="22" t="s">
        <v>172</v>
      </c>
      <c r="C118" s="23"/>
      <c r="D118" s="23"/>
      <c r="E118" s="39"/>
      <c r="F118" s="40"/>
      <c r="G118" s="40"/>
      <c r="H118" s="40"/>
      <c r="I118" s="40"/>
      <c r="J118" s="40"/>
      <c r="K118" s="40"/>
      <c r="L118" s="40"/>
      <c r="M118" s="40"/>
      <c r="N118" s="40">
        <v>7727.5499999999984</v>
      </c>
      <c r="O118" s="40">
        <v>8162.74</v>
      </c>
      <c r="P118" s="40">
        <v>8192.8700000000008</v>
      </c>
      <c r="Q118" s="24">
        <v>24083.159999999996</v>
      </c>
      <c r="R118" s="31">
        <v>24083.159999999996</v>
      </c>
      <c r="S118" s="93">
        <v>0.50739999999999996</v>
      </c>
      <c r="T118" s="31">
        <f t="shared" si="2"/>
        <v>12219.795383999997</v>
      </c>
    </row>
    <row r="119" spans="1:20" x14ac:dyDescent="0.2">
      <c r="A119" s="18"/>
      <c r="B119" s="19" t="s">
        <v>125</v>
      </c>
      <c r="C119" s="2" t="s">
        <v>49</v>
      </c>
      <c r="D119" s="4" t="s">
        <v>125</v>
      </c>
      <c r="E119" s="35"/>
      <c r="F119" s="36"/>
      <c r="G119" s="36"/>
      <c r="H119" s="36"/>
      <c r="I119" s="36"/>
      <c r="J119" s="36"/>
      <c r="K119" s="36"/>
      <c r="L119" s="36"/>
      <c r="M119" s="36"/>
      <c r="N119" s="36"/>
      <c r="O119" s="36">
        <v>15471.689999999999</v>
      </c>
      <c r="P119" s="36"/>
      <c r="Q119" s="9">
        <v>15471.689999999999</v>
      </c>
      <c r="R119" s="29">
        <v>15471.689999999999</v>
      </c>
      <c r="S119" s="91">
        <v>0.50739999999999996</v>
      </c>
      <c r="T119" s="29">
        <f t="shared" si="2"/>
        <v>7850.3355059999985</v>
      </c>
    </row>
    <row r="120" spans="1:20" x14ac:dyDescent="0.2">
      <c r="A120" s="18"/>
      <c r="B120" s="20"/>
      <c r="C120" s="7" t="s">
        <v>159</v>
      </c>
      <c r="D120" s="8"/>
      <c r="E120" s="37"/>
      <c r="F120" s="38"/>
      <c r="G120" s="38"/>
      <c r="H120" s="38"/>
      <c r="I120" s="38"/>
      <c r="J120" s="38"/>
      <c r="K120" s="38"/>
      <c r="L120" s="38"/>
      <c r="M120" s="38"/>
      <c r="N120" s="38"/>
      <c r="O120" s="38">
        <v>15471.689999999999</v>
      </c>
      <c r="P120" s="38"/>
      <c r="Q120" s="10">
        <v>15471.689999999999</v>
      </c>
      <c r="R120" s="30">
        <v>15471.689999999999</v>
      </c>
      <c r="S120" s="92">
        <v>0.50739999999999996</v>
      </c>
      <c r="T120" s="30">
        <f t="shared" si="2"/>
        <v>7850.3355059999985</v>
      </c>
    </row>
    <row r="121" spans="1:20" x14ac:dyDescent="0.2">
      <c r="A121" s="18"/>
      <c r="B121" s="22" t="s">
        <v>173</v>
      </c>
      <c r="C121" s="23"/>
      <c r="D121" s="23"/>
      <c r="E121" s="39"/>
      <c r="F121" s="40"/>
      <c r="G121" s="40"/>
      <c r="H121" s="40"/>
      <c r="I121" s="40"/>
      <c r="J121" s="40"/>
      <c r="K121" s="40"/>
      <c r="L121" s="40"/>
      <c r="M121" s="40"/>
      <c r="N121" s="40"/>
      <c r="O121" s="40">
        <v>15471.689999999999</v>
      </c>
      <c r="P121" s="40"/>
      <c r="Q121" s="24">
        <v>15471.689999999999</v>
      </c>
      <c r="R121" s="31">
        <v>15471.689999999999</v>
      </c>
      <c r="S121" s="93">
        <v>0.50739999999999996</v>
      </c>
      <c r="T121" s="31">
        <f t="shared" si="2"/>
        <v>7850.3355059999985</v>
      </c>
    </row>
    <row r="122" spans="1:20" x14ac:dyDescent="0.2">
      <c r="A122" s="18"/>
      <c r="B122" s="19" t="s">
        <v>83</v>
      </c>
      <c r="C122" s="2" t="s">
        <v>49</v>
      </c>
      <c r="D122" s="4" t="s">
        <v>84</v>
      </c>
      <c r="E122" s="35"/>
      <c r="F122" s="36"/>
      <c r="G122" s="36">
        <v>15450</v>
      </c>
      <c r="H122" s="36"/>
      <c r="I122" s="36">
        <v>55500</v>
      </c>
      <c r="J122" s="36"/>
      <c r="K122" s="36"/>
      <c r="L122" s="36"/>
      <c r="M122" s="36"/>
      <c r="N122" s="36"/>
      <c r="O122" s="36"/>
      <c r="P122" s="36"/>
      <c r="Q122" s="9">
        <v>70950</v>
      </c>
      <c r="R122" s="29">
        <v>70950</v>
      </c>
      <c r="S122" s="91">
        <v>0.50739999999999996</v>
      </c>
      <c r="T122" s="29">
        <f t="shared" si="2"/>
        <v>36000.03</v>
      </c>
    </row>
    <row r="123" spans="1:20" x14ac:dyDescent="0.2">
      <c r="A123" s="18"/>
      <c r="B123" s="20"/>
      <c r="C123" s="7" t="s">
        <v>159</v>
      </c>
      <c r="D123" s="8"/>
      <c r="E123" s="37"/>
      <c r="F123" s="38"/>
      <c r="G123" s="38">
        <v>15450</v>
      </c>
      <c r="H123" s="38"/>
      <c r="I123" s="38">
        <v>55500</v>
      </c>
      <c r="J123" s="38"/>
      <c r="K123" s="38"/>
      <c r="L123" s="38"/>
      <c r="M123" s="38"/>
      <c r="N123" s="38"/>
      <c r="O123" s="38"/>
      <c r="P123" s="38"/>
      <c r="Q123" s="10">
        <v>70950</v>
      </c>
      <c r="R123" s="30">
        <v>70950</v>
      </c>
      <c r="S123" s="92">
        <v>0.50739999999999996</v>
      </c>
      <c r="T123" s="30">
        <f t="shared" si="2"/>
        <v>36000.03</v>
      </c>
    </row>
    <row r="124" spans="1:20" x14ac:dyDescent="0.2">
      <c r="A124" s="18"/>
      <c r="B124" s="22" t="s">
        <v>174</v>
      </c>
      <c r="C124" s="23"/>
      <c r="D124" s="23"/>
      <c r="E124" s="39"/>
      <c r="F124" s="40"/>
      <c r="G124" s="40">
        <v>15450</v>
      </c>
      <c r="H124" s="40"/>
      <c r="I124" s="40">
        <v>55500</v>
      </c>
      <c r="J124" s="40"/>
      <c r="K124" s="40"/>
      <c r="L124" s="40"/>
      <c r="M124" s="40"/>
      <c r="N124" s="40"/>
      <c r="O124" s="40"/>
      <c r="P124" s="40"/>
      <c r="Q124" s="24">
        <v>70950</v>
      </c>
      <c r="R124" s="31">
        <v>70950</v>
      </c>
      <c r="S124" s="93">
        <v>0.50739999999999996</v>
      </c>
      <c r="T124" s="31">
        <f t="shared" si="2"/>
        <v>36000.03</v>
      </c>
    </row>
    <row r="125" spans="1:20" x14ac:dyDescent="0.2">
      <c r="A125" s="18"/>
      <c r="B125" s="19" t="s">
        <v>139</v>
      </c>
      <c r="C125" s="2" t="s">
        <v>49</v>
      </c>
      <c r="D125" s="4" t="s">
        <v>140</v>
      </c>
      <c r="E125" s="35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>
        <v>142511.98000000001</v>
      </c>
      <c r="Q125" s="9">
        <v>142511.98000000001</v>
      </c>
      <c r="R125" s="29">
        <v>142511.98000000001</v>
      </c>
      <c r="S125" s="91">
        <v>0.50739999999999996</v>
      </c>
      <c r="T125" s="29">
        <f t="shared" si="2"/>
        <v>72310.578651999997</v>
      </c>
    </row>
    <row r="126" spans="1:20" x14ac:dyDescent="0.2">
      <c r="A126" s="18"/>
      <c r="B126" s="20"/>
      <c r="C126" s="7" t="s">
        <v>159</v>
      </c>
      <c r="D126" s="8"/>
      <c r="E126" s="37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>
        <v>142511.98000000001</v>
      </c>
      <c r="Q126" s="10">
        <v>142511.98000000001</v>
      </c>
      <c r="R126" s="30">
        <v>142511.98000000001</v>
      </c>
      <c r="S126" s="92">
        <v>0.50739999999999996</v>
      </c>
      <c r="T126" s="30">
        <f t="shared" si="2"/>
        <v>72310.578651999997</v>
      </c>
    </row>
    <row r="127" spans="1:20" x14ac:dyDescent="0.2">
      <c r="A127" s="18"/>
      <c r="B127" s="22" t="s">
        <v>175</v>
      </c>
      <c r="C127" s="23"/>
      <c r="D127" s="23"/>
      <c r="E127" s="39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>
        <v>142511.98000000001</v>
      </c>
      <c r="Q127" s="24">
        <v>142511.98000000001</v>
      </c>
      <c r="R127" s="31">
        <v>142511.98000000001</v>
      </c>
      <c r="S127" s="93">
        <v>0.50739999999999996</v>
      </c>
      <c r="T127" s="31">
        <f t="shared" si="2"/>
        <v>72310.578651999997</v>
      </c>
    </row>
    <row r="128" spans="1:20" x14ac:dyDescent="0.2">
      <c r="A128" s="18"/>
      <c r="B128" s="19" t="s">
        <v>97</v>
      </c>
      <c r="C128" s="2" t="s">
        <v>49</v>
      </c>
      <c r="D128" s="4" t="s">
        <v>90</v>
      </c>
      <c r="E128" s="35"/>
      <c r="F128" s="36"/>
      <c r="G128" s="36"/>
      <c r="H128" s="36"/>
      <c r="I128" s="36"/>
      <c r="J128" s="36"/>
      <c r="K128" s="36"/>
      <c r="L128" s="36">
        <v>480782</v>
      </c>
      <c r="M128" s="36"/>
      <c r="N128" s="36"/>
      <c r="O128" s="36"/>
      <c r="P128" s="36"/>
      <c r="Q128" s="9">
        <v>480782</v>
      </c>
      <c r="R128" s="29">
        <v>480782</v>
      </c>
      <c r="S128" s="91">
        <v>0.50739999999999996</v>
      </c>
      <c r="T128" s="29">
        <f t="shared" si="2"/>
        <v>243948.78679999997</v>
      </c>
    </row>
    <row r="129" spans="1:20" x14ac:dyDescent="0.2">
      <c r="A129" s="18"/>
      <c r="B129" s="20"/>
      <c r="C129" s="7" t="s">
        <v>159</v>
      </c>
      <c r="D129" s="8"/>
      <c r="E129" s="37"/>
      <c r="F129" s="38"/>
      <c r="G129" s="38"/>
      <c r="H129" s="38"/>
      <c r="I129" s="38"/>
      <c r="J129" s="38"/>
      <c r="K129" s="38"/>
      <c r="L129" s="38">
        <v>480782</v>
      </c>
      <c r="M129" s="38"/>
      <c r="N129" s="38"/>
      <c r="O129" s="38"/>
      <c r="P129" s="38"/>
      <c r="Q129" s="10">
        <v>480782</v>
      </c>
      <c r="R129" s="30">
        <v>480782</v>
      </c>
      <c r="S129" s="92">
        <v>0.50739999999999996</v>
      </c>
      <c r="T129" s="30">
        <f t="shared" si="2"/>
        <v>243948.78679999997</v>
      </c>
    </row>
    <row r="130" spans="1:20" x14ac:dyDescent="0.2">
      <c r="A130" s="18"/>
      <c r="B130" s="22" t="s">
        <v>176</v>
      </c>
      <c r="C130" s="23"/>
      <c r="D130" s="23"/>
      <c r="E130" s="39"/>
      <c r="F130" s="40"/>
      <c r="G130" s="40"/>
      <c r="H130" s="40"/>
      <c r="I130" s="40"/>
      <c r="J130" s="40"/>
      <c r="K130" s="40"/>
      <c r="L130" s="40">
        <v>480782</v>
      </c>
      <c r="M130" s="40"/>
      <c r="N130" s="40"/>
      <c r="O130" s="40"/>
      <c r="P130" s="40"/>
      <c r="Q130" s="24">
        <v>480782</v>
      </c>
      <c r="R130" s="31">
        <v>480782</v>
      </c>
      <c r="S130" s="93">
        <v>0.50739999999999996</v>
      </c>
      <c r="T130" s="31">
        <f t="shared" si="2"/>
        <v>243948.78679999997</v>
      </c>
    </row>
    <row r="131" spans="1:20" x14ac:dyDescent="0.2">
      <c r="A131" s="18"/>
      <c r="B131" s="19" t="s">
        <v>48</v>
      </c>
      <c r="C131" s="2" t="s">
        <v>49</v>
      </c>
      <c r="D131" s="4" t="s">
        <v>50</v>
      </c>
      <c r="E131" s="35">
        <v>791894</v>
      </c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9">
        <v>791894</v>
      </c>
      <c r="R131" s="29">
        <v>791894</v>
      </c>
      <c r="S131" s="91">
        <v>0.50739999999999996</v>
      </c>
      <c r="T131" s="29">
        <f t="shared" si="2"/>
        <v>401807.01559999998</v>
      </c>
    </row>
    <row r="132" spans="1:20" x14ac:dyDescent="0.2">
      <c r="A132" s="18"/>
      <c r="B132" s="20"/>
      <c r="C132" s="3"/>
      <c r="D132" s="6" t="s">
        <v>51</v>
      </c>
      <c r="E132" s="52">
        <v>733509</v>
      </c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11">
        <v>733509</v>
      </c>
      <c r="R132" s="51">
        <v>733509</v>
      </c>
      <c r="S132" s="95">
        <v>0.50739999999999996</v>
      </c>
      <c r="T132" s="51">
        <f t="shared" ref="T132:T142" si="3">S132*Q132</f>
        <v>372182.46659999999</v>
      </c>
    </row>
    <row r="133" spans="1:20" x14ac:dyDescent="0.2">
      <c r="A133" s="18"/>
      <c r="B133" s="20"/>
      <c r="C133" s="7" t="s">
        <v>159</v>
      </c>
      <c r="D133" s="8"/>
      <c r="E133" s="37">
        <v>1525403</v>
      </c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  <c r="Q133" s="10">
        <v>1525403</v>
      </c>
      <c r="R133" s="30">
        <v>1525403</v>
      </c>
      <c r="S133" s="92">
        <v>0.50739999999999996</v>
      </c>
      <c r="T133" s="30">
        <f t="shared" si="3"/>
        <v>773989.48219999997</v>
      </c>
    </row>
    <row r="134" spans="1:20" x14ac:dyDescent="0.2">
      <c r="A134" s="18"/>
      <c r="B134" s="22" t="s">
        <v>177</v>
      </c>
      <c r="C134" s="23"/>
      <c r="D134" s="23"/>
      <c r="E134" s="39">
        <v>1525403</v>
      </c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24">
        <v>1525403</v>
      </c>
      <c r="R134" s="31">
        <v>1525403</v>
      </c>
      <c r="S134" s="93">
        <v>0.50739999999999996</v>
      </c>
      <c r="T134" s="31">
        <f t="shared" si="3"/>
        <v>773989.48219999997</v>
      </c>
    </row>
    <row r="135" spans="1:20" x14ac:dyDescent="0.2">
      <c r="A135" s="18"/>
      <c r="B135" s="19" t="s">
        <v>52</v>
      </c>
      <c r="C135" s="2" t="s">
        <v>49</v>
      </c>
      <c r="D135" s="4" t="s">
        <v>53</v>
      </c>
      <c r="E135" s="35">
        <v>2745</v>
      </c>
      <c r="F135" s="36"/>
      <c r="G135" s="36">
        <v>337.5</v>
      </c>
      <c r="H135" s="36"/>
      <c r="I135" s="36"/>
      <c r="J135" s="36"/>
      <c r="K135" s="36"/>
      <c r="L135" s="36"/>
      <c r="M135" s="36"/>
      <c r="N135" s="36">
        <v>2019.83</v>
      </c>
      <c r="O135" s="36"/>
      <c r="P135" s="36"/>
      <c r="Q135" s="9">
        <v>5102.33</v>
      </c>
      <c r="R135" s="29">
        <v>5102.33</v>
      </c>
      <c r="S135" s="91">
        <v>0.50739999999999996</v>
      </c>
      <c r="T135" s="29">
        <f t="shared" si="3"/>
        <v>2588.9222419999996</v>
      </c>
    </row>
    <row r="136" spans="1:20" x14ac:dyDescent="0.2">
      <c r="A136" s="18"/>
      <c r="B136" s="20"/>
      <c r="C136" s="3"/>
      <c r="D136" s="6" t="s">
        <v>52</v>
      </c>
      <c r="E136" s="52"/>
      <c r="F136" s="53">
        <v>5128.38</v>
      </c>
      <c r="G136" s="53"/>
      <c r="H136" s="53"/>
      <c r="I136" s="53"/>
      <c r="J136" s="53"/>
      <c r="K136" s="53"/>
      <c r="L136" s="53"/>
      <c r="M136" s="53"/>
      <c r="N136" s="53"/>
      <c r="O136" s="53">
        <v>16700.399999999998</v>
      </c>
      <c r="P136" s="53">
        <v>15402.439999999999</v>
      </c>
      <c r="Q136" s="11">
        <v>37231.22</v>
      </c>
      <c r="R136" s="51">
        <v>37231.22</v>
      </c>
      <c r="S136" s="95">
        <v>0.50739999999999996</v>
      </c>
      <c r="T136" s="51">
        <f t="shared" si="3"/>
        <v>18891.121027999998</v>
      </c>
    </row>
    <row r="137" spans="1:20" x14ac:dyDescent="0.2">
      <c r="A137" s="18"/>
      <c r="B137" s="20"/>
      <c r="C137" s="7" t="s">
        <v>159</v>
      </c>
      <c r="D137" s="8"/>
      <c r="E137" s="37">
        <v>2745</v>
      </c>
      <c r="F137" s="38">
        <v>5128.38</v>
      </c>
      <c r="G137" s="38">
        <v>337.5</v>
      </c>
      <c r="H137" s="38"/>
      <c r="I137" s="38"/>
      <c r="J137" s="38"/>
      <c r="K137" s="38"/>
      <c r="L137" s="38"/>
      <c r="M137" s="38"/>
      <c r="N137" s="38">
        <v>2019.83</v>
      </c>
      <c r="O137" s="38">
        <v>16700.399999999998</v>
      </c>
      <c r="P137" s="38">
        <v>15402.439999999999</v>
      </c>
      <c r="Q137" s="10">
        <v>42333.55</v>
      </c>
      <c r="R137" s="30">
        <v>42333.55</v>
      </c>
      <c r="S137" s="92">
        <v>0.50739999999999996</v>
      </c>
      <c r="T137" s="30">
        <f t="shared" si="3"/>
        <v>21480.043269999998</v>
      </c>
    </row>
    <row r="138" spans="1:20" x14ac:dyDescent="0.2">
      <c r="A138" s="18"/>
      <c r="B138" s="22" t="s">
        <v>178</v>
      </c>
      <c r="C138" s="23"/>
      <c r="D138" s="23"/>
      <c r="E138" s="39">
        <v>2745</v>
      </c>
      <c r="F138" s="40">
        <v>5128.38</v>
      </c>
      <c r="G138" s="40">
        <v>337.5</v>
      </c>
      <c r="H138" s="40"/>
      <c r="I138" s="40"/>
      <c r="J138" s="40"/>
      <c r="K138" s="40"/>
      <c r="L138" s="40"/>
      <c r="M138" s="40"/>
      <c r="N138" s="40">
        <v>2019.83</v>
      </c>
      <c r="O138" s="40">
        <v>16700.399999999998</v>
      </c>
      <c r="P138" s="40">
        <v>15402.439999999999</v>
      </c>
      <c r="Q138" s="24">
        <v>42333.55</v>
      </c>
      <c r="R138" s="31">
        <v>42333.55</v>
      </c>
      <c r="S138" s="93">
        <v>0.50739999999999996</v>
      </c>
      <c r="T138" s="31">
        <f t="shared" si="3"/>
        <v>21480.043269999998</v>
      </c>
    </row>
    <row r="139" spans="1:20" x14ac:dyDescent="0.2">
      <c r="A139" s="18"/>
      <c r="B139" s="19" t="s">
        <v>114</v>
      </c>
      <c r="C139" s="2" t="s">
        <v>49</v>
      </c>
      <c r="D139" s="4" t="s">
        <v>114</v>
      </c>
      <c r="E139" s="35"/>
      <c r="F139" s="36"/>
      <c r="G139" s="36"/>
      <c r="H139" s="36"/>
      <c r="I139" s="36"/>
      <c r="J139" s="36"/>
      <c r="K139" s="36"/>
      <c r="L139" s="36"/>
      <c r="M139" s="36"/>
      <c r="N139" s="36">
        <v>7390.01</v>
      </c>
      <c r="O139" s="36"/>
      <c r="P139" s="36">
        <v>184886.14</v>
      </c>
      <c r="Q139" s="9">
        <v>192276.15000000002</v>
      </c>
      <c r="R139" s="29">
        <v>192276.15000000002</v>
      </c>
      <c r="S139" s="91">
        <v>0.50739999999999996</v>
      </c>
      <c r="T139" s="29">
        <f t="shared" si="3"/>
        <v>97560.918510000003</v>
      </c>
    </row>
    <row r="140" spans="1:20" x14ac:dyDescent="0.2">
      <c r="A140" s="18"/>
      <c r="B140" s="20"/>
      <c r="C140" s="7" t="s">
        <v>159</v>
      </c>
      <c r="D140" s="8"/>
      <c r="E140" s="37"/>
      <c r="F140" s="38"/>
      <c r="G140" s="38"/>
      <c r="H140" s="38"/>
      <c r="I140" s="38"/>
      <c r="J140" s="38"/>
      <c r="K140" s="38"/>
      <c r="L140" s="38"/>
      <c r="M140" s="38"/>
      <c r="N140" s="38">
        <v>7390.01</v>
      </c>
      <c r="O140" s="38"/>
      <c r="P140" s="38">
        <v>184886.14</v>
      </c>
      <c r="Q140" s="10">
        <v>192276.15000000002</v>
      </c>
      <c r="R140" s="30">
        <v>192276.15000000002</v>
      </c>
      <c r="S140" s="92">
        <v>0.50739999999999996</v>
      </c>
      <c r="T140" s="30">
        <f t="shared" si="3"/>
        <v>97560.918510000003</v>
      </c>
    </row>
    <row r="141" spans="1:20" x14ac:dyDescent="0.2">
      <c r="A141" s="18"/>
      <c r="B141" s="22" t="s">
        <v>179</v>
      </c>
      <c r="C141" s="23"/>
      <c r="D141" s="23"/>
      <c r="E141" s="39"/>
      <c r="F141" s="40"/>
      <c r="G141" s="40"/>
      <c r="H141" s="40"/>
      <c r="I141" s="40"/>
      <c r="J141" s="40"/>
      <c r="K141" s="40"/>
      <c r="L141" s="40"/>
      <c r="M141" s="40"/>
      <c r="N141" s="40">
        <v>7390.01</v>
      </c>
      <c r="O141" s="40"/>
      <c r="P141" s="40">
        <v>184886.14</v>
      </c>
      <c r="Q141" s="24">
        <v>192276.15000000002</v>
      </c>
      <c r="R141" s="31">
        <v>192276.15000000002</v>
      </c>
      <c r="S141" s="93">
        <v>0.50739999999999996</v>
      </c>
      <c r="T141" s="31">
        <f t="shared" si="3"/>
        <v>97560.918510000003</v>
      </c>
    </row>
    <row r="142" spans="1:20" x14ac:dyDescent="0.2">
      <c r="A142" s="135" t="s">
        <v>180</v>
      </c>
      <c r="B142" s="136"/>
      <c r="C142" s="136"/>
      <c r="D142" s="136"/>
      <c r="E142" s="138">
        <v>1755401.63</v>
      </c>
      <c r="F142" s="139">
        <v>5591.91</v>
      </c>
      <c r="G142" s="139">
        <v>255685.69999999998</v>
      </c>
      <c r="H142" s="139">
        <v>-0.72</v>
      </c>
      <c r="I142" s="139">
        <v>68390.209999999992</v>
      </c>
      <c r="J142" s="139">
        <v>4030.94</v>
      </c>
      <c r="K142" s="139">
        <v>0.12</v>
      </c>
      <c r="L142" s="139">
        <v>1188576.58</v>
      </c>
      <c r="M142" s="139">
        <v>9280.869999999999</v>
      </c>
      <c r="N142" s="139">
        <v>422579.17</v>
      </c>
      <c r="O142" s="139">
        <v>421093.59</v>
      </c>
      <c r="P142" s="139">
        <v>2164014.0999999996</v>
      </c>
      <c r="Q142" s="140">
        <v>6294644.0999999996</v>
      </c>
      <c r="R142" s="152">
        <v>6294644.0999999996</v>
      </c>
      <c r="S142" s="186">
        <v>0.50739999999999996</v>
      </c>
      <c r="T142" s="152">
        <f t="shared" si="3"/>
        <v>3193902.4163399995</v>
      </c>
    </row>
    <row r="143" spans="1:20" x14ac:dyDescent="0.2">
      <c r="A143" s="4"/>
      <c r="B143" s="4"/>
      <c r="C143" s="4"/>
      <c r="D143" s="4"/>
      <c r="E143" s="35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9"/>
      <c r="R143" s="29"/>
      <c r="S143" s="91"/>
      <c r="T143" s="29"/>
    </row>
    <row r="144" spans="1:20" x14ac:dyDescent="0.2">
      <c r="A144" s="17" t="s">
        <v>54</v>
      </c>
      <c r="B144" s="19" t="s">
        <v>78</v>
      </c>
      <c r="C144" s="2" t="s">
        <v>37</v>
      </c>
      <c r="D144" s="4" t="s">
        <v>78</v>
      </c>
      <c r="E144" s="35"/>
      <c r="F144" s="36"/>
      <c r="G144" s="36"/>
      <c r="H144" s="36"/>
      <c r="I144" s="36"/>
      <c r="J144" s="36"/>
      <c r="K144" s="36"/>
      <c r="L144" s="36"/>
      <c r="M144" s="36"/>
      <c r="N144" s="36"/>
      <c r="O144" s="36">
        <v>114753.14</v>
      </c>
      <c r="P144" s="36">
        <v>88016.98000000001</v>
      </c>
      <c r="Q144" s="9">
        <v>202770.12</v>
      </c>
      <c r="R144" s="29">
        <v>202770.12</v>
      </c>
      <c r="S144" s="91">
        <v>0.50739999999999996</v>
      </c>
      <c r="T144" s="29">
        <f t="shared" ref="T144:T191" si="4">S144*Q144</f>
        <v>102885.55888799999</v>
      </c>
    </row>
    <row r="145" spans="1:20" x14ac:dyDescent="0.2">
      <c r="A145" s="18"/>
      <c r="B145" s="20"/>
      <c r="C145" s="3"/>
      <c r="D145" s="6" t="s">
        <v>38</v>
      </c>
      <c r="E145" s="52"/>
      <c r="F145" s="53">
        <v>1599.22</v>
      </c>
      <c r="G145" s="53">
        <v>2073.7399999999998</v>
      </c>
      <c r="H145" s="53">
        <v>4600.05</v>
      </c>
      <c r="I145" s="53">
        <v>5614.6</v>
      </c>
      <c r="J145" s="53">
        <v>12941.880000000001</v>
      </c>
      <c r="K145" s="53">
        <v>4881.04</v>
      </c>
      <c r="L145" s="53">
        <v>28953.059999999998</v>
      </c>
      <c r="M145" s="53">
        <v>17869.32</v>
      </c>
      <c r="N145" s="53">
        <v>31258.799999999999</v>
      </c>
      <c r="O145" s="53"/>
      <c r="P145" s="53"/>
      <c r="Q145" s="11">
        <v>109791.71</v>
      </c>
      <c r="R145" s="51">
        <v>109791.71</v>
      </c>
      <c r="S145" s="95">
        <v>0.50739999999999996</v>
      </c>
      <c r="T145" s="51">
        <f t="shared" si="4"/>
        <v>55708.313653999998</v>
      </c>
    </row>
    <row r="146" spans="1:20" x14ac:dyDescent="0.2">
      <c r="A146" s="18"/>
      <c r="B146" s="20"/>
      <c r="C146" s="3"/>
      <c r="D146" s="6" t="s">
        <v>126</v>
      </c>
      <c r="E146" s="52"/>
      <c r="F146" s="53"/>
      <c r="G146" s="53"/>
      <c r="H146" s="53"/>
      <c r="I146" s="53"/>
      <c r="J146" s="53"/>
      <c r="K146" s="53"/>
      <c r="L146" s="53"/>
      <c r="M146" s="53"/>
      <c r="N146" s="53"/>
      <c r="O146" s="53">
        <v>179627.51</v>
      </c>
      <c r="P146" s="53">
        <v>80879</v>
      </c>
      <c r="Q146" s="11">
        <v>260506.51</v>
      </c>
      <c r="R146" s="51">
        <v>260506.51</v>
      </c>
      <c r="S146" s="95">
        <v>0.50739999999999996</v>
      </c>
      <c r="T146" s="51">
        <f t="shared" si="4"/>
        <v>132181.00317399998</v>
      </c>
    </row>
    <row r="147" spans="1:20" x14ac:dyDescent="0.2">
      <c r="A147" s="18"/>
      <c r="B147" s="20"/>
      <c r="C147" s="7" t="s">
        <v>147</v>
      </c>
      <c r="D147" s="8"/>
      <c r="E147" s="37"/>
      <c r="F147" s="38">
        <v>1599.22</v>
      </c>
      <c r="G147" s="38">
        <v>2073.7399999999998</v>
      </c>
      <c r="H147" s="38">
        <v>4600.05</v>
      </c>
      <c r="I147" s="38">
        <v>5614.6</v>
      </c>
      <c r="J147" s="38">
        <v>12941.880000000001</v>
      </c>
      <c r="K147" s="38">
        <v>4881.04</v>
      </c>
      <c r="L147" s="38">
        <v>28953.059999999998</v>
      </c>
      <c r="M147" s="38">
        <v>17869.32</v>
      </c>
      <c r="N147" s="38">
        <v>31258.799999999999</v>
      </c>
      <c r="O147" s="38">
        <v>294380.65000000002</v>
      </c>
      <c r="P147" s="38">
        <v>168895.98</v>
      </c>
      <c r="Q147" s="10">
        <v>573068.34000000008</v>
      </c>
      <c r="R147" s="30">
        <v>573068.34000000008</v>
      </c>
      <c r="S147" s="92">
        <v>0.50739999999999996</v>
      </c>
      <c r="T147" s="30">
        <f t="shared" si="4"/>
        <v>290774.87571600004</v>
      </c>
    </row>
    <row r="148" spans="1:20" x14ac:dyDescent="0.2">
      <c r="A148" s="18"/>
      <c r="B148" s="22" t="s">
        <v>181</v>
      </c>
      <c r="C148" s="23"/>
      <c r="D148" s="23"/>
      <c r="E148" s="39"/>
      <c r="F148" s="40">
        <v>1599.22</v>
      </c>
      <c r="G148" s="40">
        <v>2073.7399999999998</v>
      </c>
      <c r="H148" s="40">
        <v>4600.05</v>
      </c>
      <c r="I148" s="40">
        <v>5614.6</v>
      </c>
      <c r="J148" s="40">
        <v>12941.880000000001</v>
      </c>
      <c r="K148" s="40">
        <v>4881.04</v>
      </c>
      <c r="L148" s="40">
        <v>28953.059999999998</v>
      </c>
      <c r="M148" s="40">
        <v>17869.32</v>
      </c>
      <c r="N148" s="40">
        <v>31258.799999999999</v>
      </c>
      <c r="O148" s="40">
        <v>294380.65000000002</v>
      </c>
      <c r="P148" s="40">
        <v>168895.98</v>
      </c>
      <c r="Q148" s="24">
        <v>573068.34000000008</v>
      </c>
      <c r="R148" s="31">
        <v>573068.34000000008</v>
      </c>
      <c r="S148" s="93">
        <v>0.50739999999999996</v>
      </c>
      <c r="T148" s="31">
        <f t="shared" si="4"/>
        <v>290774.87571600004</v>
      </c>
    </row>
    <row r="149" spans="1:20" x14ac:dyDescent="0.2">
      <c r="A149" s="18"/>
      <c r="B149" s="19" t="s">
        <v>127</v>
      </c>
      <c r="C149" s="2" t="s">
        <v>37</v>
      </c>
      <c r="D149" s="4" t="s">
        <v>99</v>
      </c>
      <c r="E149" s="35"/>
      <c r="F149" s="36"/>
      <c r="G149" s="36"/>
      <c r="H149" s="36"/>
      <c r="I149" s="36"/>
      <c r="J149" s="36"/>
      <c r="K149" s="36"/>
      <c r="L149" s="36"/>
      <c r="M149" s="36"/>
      <c r="N149" s="36"/>
      <c r="O149" s="36">
        <v>992250</v>
      </c>
      <c r="P149" s="36">
        <v>1557044.5</v>
      </c>
      <c r="Q149" s="9">
        <v>2549294.5</v>
      </c>
      <c r="R149" s="29">
        <v>2549294.5</v>
      </c>
      <c r="S149" s="91">
        <v>0.50739999999999996</v>
      </c>
      <c r="T149" s="29">
        <f t="shared" si="4"/>
        <v>1293512.0292999998</v>
      </c>
    </row>
    <row r="150" spans="1:20" x14ac:dyDescent="0.2">
      <c r="A150" s="18"/>
      <c r="B150" s="20"/>
      <c r="C150" s="7" t="s">
        <v>147</v>
      </c>
      <c r="D150" s="8"/>
      <c r="E150" s="37"/>
      <c r="F150" s="38"/>
      <c r="G150" s="38"/>
      <c r="H150" s="38"/>
      <c r="I150" s="38"/>
      <c r="J150" s="38"/>
      <c r="K150" s="38"/>
      <c r="L150" s="38"/>
      <c r="M150" s="38"/>
      <c r="N150" s="38"/>
      <c r="O150" s="38">
        <v>992250</v>
      </c>
      <c r="P150" s="38">
        <v>1557044.5</v>
      </c>
      <c r="Q150" s="10">
        <v>2549294.5</v>
      </c>
      <c r="R150" s="30">
        <v>2549294.5</v>
      </c>
      <c r="S150" s="92">
        <v>0.50739999999999996</v>
      </c>
      <c r="T150" s="30">
        <f t="shared" si="4"/>
        <v>1293512.0292999998</v>
      </c>
    </row>
    <row r="151" spans="1:20" x14ac:dyDescent="0.2">
      <c r="A151" s="18"/>
      <c r="B151" s="22" t="s">
        <v>182</v>
      </c>
      <c r="C151" s="23"/>
      <c r="D151" s="23"/>
      <c r="E151" s="39"/>
      <c r="F151" s="40"/>
      <c r="G151" s="40"/>
      <c r="H151" s="40"/>
      <c r="I151" s="40"/>
      <c r="J151" s="40"/>
      <c r="K151" s="40"/>
      <c r="L151" s="40"/>
      <c r="M151" s="40"/>
      <c r="N151" s="40"/>
      <c r="O151" s="40">
        <v>992250</v>
      </c>
      <c r="P151" s="40">
        <v>1557044.5</v>
      </c>
      <c r="Q151" s="24">
        <v>2549294.5</v>
      </c>
      <c r="R151" s="31">
        <v>2549294.5</v>
      </c>
      <c r="S151" s="93">
        <v>0.50739999999999996</v>
      </c>
      <c r="T151" s="31">
        <f t="shared" si="4"/>
        <v>1293512.0292999998</v>
      </c>
    </row>
    <row r="152" spans="1:20" x14ac:dyDescent="0.2">
      <c r="A152" s="18"/>
      <c r="B152" s="19" t="s">
        <v>115</v>
      </c>
      <c r="C152" s="2" t="s">
        <v>37</v>
      </c>
      <c r="D152" s="4" t="s">
        <v>38</v>
      </c>
      <c r="E152" s="35"/>
      <c r="F152" s="36"/>
      <c r="G152" s="36"/>
      <c r="H152" s="36"/>
      <c r="I152" s="36"/>
      <c r="J152" s="36"/>
      <c r="K152" s="36"/>
      <c r="L152" s="36"/>
      <c r="M152" s="36"/>
      <c r="N152" s="36">
        <v>3468.8</v>
      </c>
      <c r="O152" s="36">
        <v>15332.029999999999</v>
      </c>
      <c r="P152" s="36">
        <v>24647.25</v>
      </c>
      <c r="Q152" s="9">
        <v>43448.08</v>
      </c>
      <c r="R152" s="29">
        <v>43448.08</v>
      </c>
      <c r="S152" s="91">
        <v>0.50739999999999996</v>
      </c>
      <c r="T152" s="29">
        <f t="shared" si="4"/>
        <v>22045.555791999999</v>
      </c>
    </row>
    <row r="153" spans="1:20" x14ac:dyDescent="0.2">
      <c r="A153" s="18"/>
      <c r="B153" s="20"/>
      <c r="C153" s="7" t="s">
        <v>147</v>
      </c>
      <c r="D153" s="8"/>
      <c r="E153" s="37"/>
      <c r="F153" s="38"/>
      <c r="G153" s="38"/>
      <c r="H153" s="38"/>
      <c r="I153" s="38"/>
      <c r="J153" s="38"/>
      <c r="K153" s="38"/>
      <c r="L153" s="38"/>
      <c r="M153" s="38"/>
      <c r="N153" s="38">
        <v>3468.8</v>
      </c>
      <c r="O153" s="38">
        <v>15332.029999999999</v>
      </c>
      <c r="P153" s="38">
        <v>24647.25</v>
      </c>
      <c r="Q153" s="10">
        <v>43448.08</v>
      </c>
      <c r="R153" s="30">
        <v>43448.08</v>
      </c>
      <c r="S153" s="92">
        <v>0.50739999999999996</v>
      </c>
      <c r="T153" s="30">
        <f t="shared" si="4"/>
        <v>22045.555791999999</v>
      </c>
    </row>
    <row r="154" spans="1:20" x14ac:dyDescent="0.2">
      <c r="A154" s="18"/>
      <c r="B154" s="22" t="s">
        <v>183</v>
      </c>
      <c r="C154" s="23"/>
      <c r="D154" s="23"/>
      <c r="E154" s="39"/>
      <c r="F154" s="40"/>
      <c r="G154" s="40"/>
      <c r="H154" s="40"/>
      <c r="I154" s="40"/>
      <c r="J154" s="40"/>
      <c r="K154" s="40"/>
      <c r="L154" s="40"/>
      <c r="M154" s="40"/>
      <c r="N154" s="40">
        <v>3468.8</v>
      </c>
      <c r="O154" s="40">
        <v>15332.029999999999</v>
      </c>
      <c r="P154" s="40">
        <v>24647.25</v>
      </c>
      <c r="Q154" s="24">
        <v>43448.08</v>
      </c>
      <c r="R154" s="31">
        <v>43448.08</v>
      </c>
      <c r="S154" s="93">
        <v>0.50739999999999996</v>
      </c>
      <c r="T154" s="31">
        <f t="shared" si="4"/>
        <v>22045.555791999999</v>
      </c>
    </row>
    <row r="155" spans="1:20" x14ac:dyDescent="0.2">
      <c r="A155" s="18"/>
      <c r="B155" s="19" t="s">
        <v>39</v>
      </c>
      <c r="C155" s="2" t="s">
        <v>11</v>
      </c>
      <c r="D155" s="4" t="s">
        <v>12</v>
      </c>
      <c r="E155" s="35">
        <v>1291.1400000000001</v>
      </c>
      <c r="F155" s="36">
        <v>428.13</v>
      </c>
      <c r="G155" s="36">
        <v>306.83</v>
      </c>
      <c r="H155" s="36">
        <v>1315.9299999999998</v>
      </c>
      <c r="I155" s="36">
        <v>986.1</v>
      </c>
      <c r="J155" s="36">
        <v>1034.28</v>
      </c>
      <c r="K155" s="36"/>
      <c r="L155" s="36">
        <v>1748.27</v>
      </c>
      <c r="M155" s="36">
        <v>1950.75</v>
      </c>
      <c r="N155" s="36">
        <v>898.56000000000006</v>
      </c>
      <c r="O155" s="36">
        <v>788.37000000000012</v>
      </c>
      <c r="P155" s="36">
        <v>449.15999999999997</v>
      </c>
      <c r="Q155" s="9">
        <v>11197.52</v>
      </c>
      <c r="R155" s="29">
        <v>11197.52</v>
      </c>
      <c r="S155" s="91">
        <v>0.50739999999999996</v>
      </c>
      <c r="T155" s="29">
        <f t="shared" si="4"/>
        <v>5681.6216479999994</v>
      </c>
    </row>
    <row r="156" spans="1:20" x14ac:dyDescent="0.2">
      <c r="A156" s="18"/>
      <c r="B156" s="20"/>
      <c r="C156" s="7" t="s">
        <v>18</v>
      </c>
      <c r="D156" s="8"/>
      <c r="E156" s="37">
        <v>1291.1400000000001</v>
      </c>
      <c r="F156" s="38">
        <v>428.13</v>
      </c>
      <c r="G156" s="38">
        <v>306.83</v>
      </c>
      <c r="H156" s="38">
        <v>1315.9299999999998</v>
      </c>
      <c r="I156" s="38">
        <v>986.1</v>
      </c>
      <c r="J156" s="38">
        <v>1034.28</v>
      </c>
      <c r="K156" s="38"/>
      <c r="L156" s="38">
        <v>1748.27</v>
      </c>
      <c r="M156" s="38">
        <v>1950.75</v>
      </c>
      <c r="N156" s="38">
        <v>898.56000000000006</v>
      </c>
      <c r="O156" s="38">
        <v>788.37000000000012</v>
      </c>
      <c r="P156" s="38">
        <v>449.15999999999997</v>
      </c>
      <c r="Q156" s="10">
        <v>11197.52</v>
      </c>
      <c r="R156" s="30">
        <v>11197.52</v>
      </c>
      <c r="S156" s="92">
        <v>0.50739999999999996</v>
      </c>
      <c r="T156" s="30">
        <f t="shared" si="4"/>
        <v>5681.6216479999994</v>
      </c>
    </row>
    <row r="157" spans="1:20" x14ac:dyDescent="0.2">
      <c r="A157" s="18"/>
      <c r="B157" s="22" t="s">
        <v>150</v>
      </c>
      <c r="C157" s="23"/>
      <c r="D157" s="23"/>
      <c r="E157" s="39">
        <v>1291.1400000000001</v>
      </c>
      <c r="F157" s="40">
        <v>428.13</v>
      </c>
      <c r="G157" s="40">
        <v>306.83</v>
      </c>
      <c r="H157" s="40">
        <v>1315.9299999999998</v>
      </c>
      <c r="I157" s="40">
        <v>986.1</v>
      </c>
      <c r="J157" s="40">
        <v>1034.28</v>
      </c>
      <c r="K157" s="40"/>
      <c r="L157" s="40">
        <v>1748.27</v>
      </c>
      <c r="M157" s="40">
        <v>1950.75</v>
      </c>
      <c r="N157" s="40">
        <v>898.56000000000006</v>
      </c>
      <c r="O157" s="40">
        <v>788.37000000000012</v>
      </c>
      <c r="P157" s="40">
        <v>449.15999999999997</v>
      </c>
      <c r="Q157" s="24">
        <v>11197.52</v>
      </c>
      <c r="R157" s="31">
        <v>11197.52</v>
      </c>
      <c r="S157" s="93">
        <v>0.50739999999999996</v>
      </c>
      <c r="T157" s="31">
        <f t="shared" si="4"/>
        <v>5681.6216479999994</v>
      </c>
    </row>
    <row r="158" spans="1:20" x14ac:dyDescent="0.2">
      <c r="A158" s="18"/>
      <c r="B158" s="19" t="s">
        <v>91</v>
      </c>
      <c r="C158" s="2" t="s">
        <v>37</v>
      </c>
      <c r="D158" s="4" t="s">
        <v>38</v>
      </c>
      <c r="E158" s="35"/>
      <c r="F158" s="36"/>
      <c r="G158" s="36"/>
      <c r="H158" s="36">
        <v>12260.7</v>
      </c>
      <c r="I158" s="36"/>
      <c r="J158" s="36"/>
      <c r="K158" s="36">
        <v>8314.1</v>
      </c>
      <c r="L158" s="36"/>
      <c r="M158" s="36">
        <v>2060.06</v>
      </c>
      <c r="N158" s="36"/>
      <c r="O158" s="36"/>
      <c r="P158" s="36"/>
      <c r="Q158" s="9">
        <v>22634.860000000004</v>
      </c>
      <c r="R158" s="29">
        <v>22634.860000000004</v>
      </c>
      <c r="S158" s="91">
        <v>0.50739999999999996</v>
      </c>
      <c r="T158" s="29">
        <f t="shared" si="4"/>
        <v>11484.927964</v>
      </c>
    </row>
    <row r="159" spans="1:20" x14ac:dyDescent="0.2">
      <c r="A159" s="18"/>
      <c r="B159" s="20"/>
      <c r="C159" s="7" t="s">
        <v>147</v>
      </c>
      <c r="D159" s="8"/>
      <c r="E159" s="37"/>
      <c r="F159" s="38"/>
      <c r="G159" s="38"/>
      <c r="H159" s="38">
        <v>12260.7</v>
      </c>
      <c r="I159" s="38"/>
      <c r="J159" s="38"/>
      <c r="K159" s="38">
        <v>8314.1</v>
      </c>
      <c r="L159" s="38"/>
      <c r="M159" s="38">
        <v>2060.06</v>
      </c>
      <c r="N159" s="38"/>
      <c r="O159" s="38"/>
      <c r="P159" s="38"/>
      <c r="Q159" s="10">
        <v>22634.860000000004</v>
      </c>
      <c r="R159" s="30">
        <v>22634.860000000004</v>
      </c>
      <c r="S159" s="92">
        <v>0.50739999999999996</v>
      </c>
      <c r="T159" s="30">
        <f t="shared" si="4"/>
        <v>11484.927964</v>
      </c>
    </row>
    <row r="160" spans="1:20" x14ac:dyDescent="0.2">
      <c r="A160" s="18"/>
      <c r="B160" s="22" t="s">
        <v>184</v>
      </c>
      <c r="C160" s="23"/>
      <c r="D160" s="23"/>
      <c r="E160" s="39"/>
      <c r="F160" s="40"/>
      <c r="G160" s="40"/>
      <c r="H160" s="40">
        <v>12260.7</v>
      </c>
      <c r="I160" s="40"/>
      <c r="J160" s="40"/>
      <c r="K160" s="40">
        <v>8314.1</v>
      </c>
      <c r="L160" s="40"/>
      <c r="M160" s="40">
        <v>2060.06</v>
      </c>
      <c r="N160" s="40"/>
      <c r="O160" s="40"/>
      <c r="P160" s="40"/>
      <c r="Q160" s="24">
        <v>22634.860000000004</v>
      </c>
      <c r="R160" s="31">
        <v>22634.860000000004</v>
      </c>
      <c r="S160" s="93">
        <v>0.50739999999999996</v>
      </c>
      <c r="T160" s="31">
        <f t="shared" si="4"/>
        <v>11484.927964</v>
      </c>
    </row>
    <row r="161" spans="1:20" x14ac:dyDescent="0.2">
      <c r="A161" s="18"/>
      <c r="B161" s="19" t="s">
        <v>55</v>
      </c>
      <c r="C161" s="2" t="s">
        <v>11</v>
      </c>
      <c r="D161" s="4" t="s">
        <v>85</v>
      </c>
      <c r="E161" s="35"/>
      <c r="F161" s="36"/>
      <c r="G161" s="36">
        <v>6959.760000000002</v>
      </c>
      <c r="H161" s="36"/>
      <c r="I161" s="36"/>
      <c r="J161" s="36"/>
      <c r="K161" s="36"/>
      <c r="L161" s="36"/>
      <c r="M161" s="36">
        <v>7967.75</v>
      </c>
      <c r="N161" s="36">
        <v>5338</v>
      </c>
      <c r="O161" s="36">
        <v>5102.5</v>
      </c>
      <c r="P161" s="36">
        <v>7379</v>
      </c>
      <c r="Q161" s="9">
        <v>32747.010000000002</v>
      </c>
      <c r="R161" s="29">
        <v>32747.010000000002</v>
      </c>
      <c r="S161" s="91">
        <v>0.50739999999999996</v>
      </c>
      <c r="T161" s="29">
        <f t="shared" si="4"/>
        <v>16615.832874</v>
      </c>
    </row>
    <row r="162" spans="1:20" x14ac:dyDescent="0.2">
      <c r="A162" s="18"/>
      <c r="B162" s="20"/>
      <c r="C162" s="3"/>
      <c r="D162" s="6" t="s">
        <v>12</v>
      </c>
      <c r="E162" s="52">
        <v>3735.2599999999993</v>
      </c>
      <c r="F162" s="53">
        <v>3154.9999999999995</v>
      </c>
      <c r="G162" s="53">
        <v>672.56999999999994</v>
      </c>
      <c r="H162" s="53">
        <v>3397.58</v>
      </c>
      <c r="I162" s="53">
        <v>1397.92</v>
      </c>
      <c r="J162" s="53">
        <v>3238.78</v>
      </c>
      <c r="K162" s="53">
        <v>2920.29</v>
      </c>
      <c r="L162" s="53">
        <v>2532.38</v>
      </c>
      <c r="M162" s="53">
        <v>3538.6800000000003</v>
      </c>
      <c r="N162" s="53">
        <v>7036.9400000000005</v>
      </c>
      <c r="O162" s="53">
        <v>14252.169999999998</v>
      </c>
      <c r="P162" s="53">
        <v>5697.6299999999992</v>
      </c>
      <c r="Q162" s="11">
        <v>51575.199999999997</v>
      </c>
      <c r="R162" s="51">
        <v>51575.199999999997</v>
      </c>
      <c r="S162" s="95">
        <v>0.50739999999999996</v>
      </c>
      <c r="T162" s="51">
        <f t="shared" si="4"/>
        <v>26169.256479999996</v>
      </c>
    </row>
    <row r="163" spans="1:20" x14ac:dyDescent="0.2">
      <c r="A163" s="18"/>
      <c r="B163" s="20"/>
      <c r="C163" s="7" t="s">
        <v>18</v>
      </c>
      <c r="D163" s="8"/>
      <c r="E163" s="37">
        <v>3735.2599999999993</v>
      </c>
      <c r="F163" s="38">
        <v>3154.9999999999995</v>
      </c>
      <c r="G163" s="38">
        <v>7632.3300000000017</v>
      </c>
      <c r="H163" s="38">
        <v>3397.58</v>
      </c>
      <c r="I163" s="38">
        <v>1397.92</v>
      </c>
      <c r="J163" s="38">
        <v>3238.78</v>
      </c>
      <c r="K163" s="38">
        <v>2920.29</v>
      </c>
      <c r="L163" s="38">
        <v>2532.38</v>
      </c>
      <c r="M163" s="38">
        <v>11506.43</v>
      </c>
      <c r="N163" s="38">
        <v>12374.94</v>
      </c>
      <c r="O163" s="38">
        <v>19354.669999999998</v>
      </c>
      <c r="P163" s="38">
        <v>13076.63</v>
      </c>
      <c r="Q163" s="10">
        <v>84322.209999999992</v>
      </c>
      <c r="R163" s="30">
        <v>84322.209999999992</v>
      </c>
      <c r="S163" s="92">
        <v>0.50739999999999996</v>
      </c>
      <c r="T163" s="30">
        <f t="shared" si="4"/>
        <v>42785.089353999996</v>
      </c>
    </row>
    <row r="164" spans="1:20" x14ac:dyDescent="0.2">
      <c r="A164" s="18"/>
      <c r="B164" s="22" t="s">
        <v>185</v>
      </c>
      <c r="C164" s="23"/>
      <c r="D164" s="23"/>
      <c r="E164" s="39">
        <v>3735.2599999999993</v>
      </c>
      <c r="F164" s="40">
        <v>3154.9999999999995</v>
      </c>
      <c r="G164" s="40">
        <v>7632.3300000000017</v>
      </c>
      <c r="H164" s="40">
        <v>3397.58</v>
      </c>
      <c r="I164" s="40">
        <v>1397.92</v>
      </c>
      <c r="J164" s="40">
        <v>3238.78</v>
      </c>
      <c r="K164" s="40">
        <v>2920.29</v>
      </c>
      <c r="L164" s="40">
        <v>2532.38</v>
      </c>
      <c r="M164" s="40">
        <v>11506.43</v>
      </c>
      <c r="N164" s="40">
        <v>12374.94</v>
      </c>
      <c r="O164" s="40">
        <v>19354.669999999998</v>
      </c>
      <c r="P164" s="40">
        <v>13076.63</v>
      </c>
      <c r="Q164" s="24">
        <v>84322.209999999992</v>
      </c>
      <c r="R164" s="31">
        <v>84322.209999999992</v>
      </c>
      <c r="S164" s="93">
        <v>0.50739999999999996</v>
      </c>
      <c r="T164" s="31">
        <f t="shared" si="4"/>
        <v>42785.089353999996</v>
      </c>
    </row>
    <row r="165" spans="1:20" x14ac:dyDescent="0.2">
      <c r="A165" s="18"/>
      <c r="B165" s="19" t="s">
        <v>79</v>
      </c>
      <c r="C165" s="2" t="s">
        <v>37</v>
      </c>
      <c r="D165" s="4" t="s">
        <v>38</v>
      </c>
      <c r="E165" s="35"/>
      <c r="F165" s="36">
        <v>5450</v>
      </c>
      <c r="G165" s="36">
        <v>2244.25</v>
      </c>
      <c r="H165" s="36"/>
      <c r="I165" s="36"/>
      <c r="J165" s="36"/>
      <c r="K165" s="36"/>
      <c r="L165" s="36"/>
      <c r="M165" s="36"/>
      <c r="N165" s="36">
        <v>17758.25</v>
      </c>
      <c r="O165" s="36">
        <v>6608.7</v>
      </c>
      <c r="P165" s="36"/>
      <c r="Q165" s="9">
        <v>32061.200000000001</v>
      </c>
      <c r="R165" s="29">
        <v>32061.200000000001</v>
      </c>
      <c r="S165" s="91">
        <v>0.50739999999999996</v>
      </c>
      <c r="T165" s="29">
        <f t="shared" si="4"/>
        <v>16267.852879999999</v>
      </c>
    </row>
    <row r="166" spans="1:20" x14ac:dyDescent="0.2">
      <c r="A166" s="18"/>
      <c r="B166" s="20"/>
      <c r="C166" s="7" t="s">
        <v>147</v>
      </c>
      <c r="D166" s="8"/>
      <c r="E166" s="37"/>
      <c r="F166" s="38">
        <v>5450</v>
      </c>
      <c r="G166" s="38">
        <v>2244.25</v>
      </c>
      <c r="H166" s="38"/>
      <c r="I166" s="38"/>
      <c r="J166" s="38"/>
      <c r="K166" s="38"/>
      <c r="L166" s="38"/>
      <c r="M166" s="38"/>
      <c r="N166" s="38">
        <v>17758.25</v>
      </c>
      <c r="O166" s="38">
        <v>6608.7</v>
      </c>
      <c r="P166" s="38"/>
      <c r="Q166" s="10">
        <v>32061.200000000001</v>
      </c>
      <c r="R166" s="30">
        <v>32061.200000000001</v>
      </c>
      <c r="S166" s="92">
        <v>0.50739999999999996</v>
      </c>
      <c r="T166" s="30">
        <f t="shared" si="4"/>
        <v>16267.852879999999</v>
      </c>
    </row>
    <row r="167" spans="1:20" x14ac:dyDescent="0.2">
      <c r="A167" s="18"/>
      <c r="B167" s="22" t="s">
        <v>186</v>
      </c>
      <c r="C167" s="23"/>
      <c r="D167" s="23"/>
      <c r="E167" s="39"/>
      <c r="F167" s="40">
        <v>5450</v>
      </c>
      <c r="G167" s="40">
        <v>2244.25</v>
      </c>
      <c r="H167" s="40"/>
      <c r="I167" s="40"/>
      <c r="J167" s="40"/>
      <c r="K167" s="40"/>
      <c r="L167" s="40"/>
      <c r="M167" s="40"/>
      <c r="N167" s="40">
        <v>17758.25</v>
      </c>
      <c r="O167" s="40">
        <v>6608.7</v>
      </c>
      <c r="P167" s="40"/>
      <c r="Q167" s="24">
        <v>32061.200000000001</v>
      </c>
      <c r="R167" s="31">
        <v>32061.200000000001</v>
      </c>
      <c r="S167" s="93">
        <v>0.50739999999999996</v>
      </c>
      <c r="T167" s="31">
        <f t="shared" si="4"/>
        <v>16267.852879999999</v>
      </c>
    </row>
    <row r="168" spans="1:20" x14ac:dyDescent="0.2">
      <c r="A168" s="18"/>
      <c r="B168" s="19" t="s">
        <v>98</v>
      </c>
      <c r="C168" s="2" t="s">
        <v>37</v>
      </c>
      <c r="D168" s="4" t="s">
        <v>38</v>
      </c>
      <c r="E168" s="35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>
        <v>13900</v>
      </c>
      <c r="Q168" s="9">
        <v>13900</v>
      </c>
      <c r="R168" s="29">
        <v>13900</v>
      </c>
      <c r="S168" s="91">
        <v>0.50739999999999996</v>
      </c>
      <c r="T168" s="29">
        <f t="shared" si="4"/>
        <v>7052.86</v>
      </c>
    </row>
    <row r="169" spans="1:20" x14ac:dyDescent="0.2">
      <c r="A169" s="18"/>
      <c r="B169" s="20"/>
      <c r="C169" s="3"/>
      <c r="D169" s="6" t="s">
        <v>99</v>
      </c>
      <c r="E169" s="52"/>
      <c r="F169" s="53"/>
      <c r="G169" s="53"/>
      <c r="H169" s="53"/>
      <c r="I169" s="53"/>
      <c r="J169" s="53"/>
      <c r="K169" s="53"/>
      <c r="L169" s="53">
        <v>197161.86</v>
      </c>
      <c r="M169" s="53"/>
      <c r="N169" s="53"/>
      <c r="O169" s="53">
        <v>3849609.07</v>
      </c>
      <c r="P169" s="53">
        <v>1857986.55</v>
      </c>
      <c r="Q169" s="11">
        <v>5904757.4799999995</v>
      </c>
      <c r="R169" s="51">
        <v>5904757.4799999995</v>
      </c>
      <c r="S169" s="95">
        <v>0.50739999999999996</v>
      </c>
      <c r="T169" s="51">
        <f t="shared" si="4"/>
        <v>2996073.9453519997</v>
      </c>
    </row>
    <row r="170" spans="1:20" x14ac:dyDescent="0.2">
      <c r="A170" s="18"/>
      <c r="B170" s="20"/>
      <c r="C170" s="7" t="s">
        <v>147</v>
      </c>
      <c r="D170" s="8"/>
      <c r="E170" s="37"/>
      <c r="F170" s="38"/>
      <c r="G170" s="38"/>
      <c r="H170" s="38"/>
      <c r="I170" s="38"/>
      <c r="J170" s="38"/>
      <c r="K170" s="38"/>
      <c r="L170" s="38">
        <v>197161.86</v>
      </c>
      <c r="M170" s="38"/>
      <c r="N170" s="38"/>
      <c r="O170" s="38">
        <v>3849609.07</v>
      </c>
      <c r="P170" s="38">
        <v>1871886.55</v>
      </c>
      <c r="Q170" s="10">
        <v>5918657.4799999995</v>
      </c>
      <c r="R170" s="30">
        <v>5918657.4799999995</v>
      </c>
      <c r="S170" s="92">
        <v>0.50739999999999996</v>
      </c>
      <c r="T170" s="30">
        <f t="shared" si="4"/>
        <v>3003126.8053519996</v>
      </c>
    </row>
    <row r="171" spans="1:20" x14ac:dyDescent="0.2">
      <c r="A171" s="18"/>
      <c r="B171" s="22" t="s">
        <v>187</v>
      </c>
      <c r="C171" s="23"/>
      <c r="D171" s="23"/>
      <c r="E171" s="39"/>
      <c r="F171" s="40"/>
      <c r="G171" s="40"/>
      <c r="H171" s="40"/>
      <c r="I171" s="40"/>
      <c r="J171" s="40"/>
      <c r="K171" s="40"/>
      <c r="L171" s="40">
        <v>197161.86</v>
      </c>
      <c r="M171" s="40"/>
      <c r="N171" s="40"/>
      <c r="O171" s="40">
        <v>3849609.07</v>
      </c>
      <c r="P171" s="40">
        <v>1871886.55</v>
      </c>
      <c r="Q171" s="24">
        <v>5918657.4799999995</v>
      </c>
      <c r="R171" s="31">
        <v>5918657.4799999995</v>
      </c>
      <c r="S171" s="93">
        <v>0.50739999999999996</v>
      </c>
      <c r="T171" s="31">
        <f t="shared" si="4"/>
        <v>3003126.8053519996</v>
      </c>
    </row>
    <row r="172" spans="1:20" x14ac:dyDescent="0.2">
      <c r="A172" s="18"/>
      <c r="B172" s="19" t="s">
        <v>43</v>
      </c>
      <c r="C172" s="2" t="s">
        <v>11</v>
      </c>
      <c r="D172" s="4" t="s">
        <v>12</v>
      </c>
      <c r="E172" s="35">
        <v>2051.09</v>
      </c>
      <c r="F172" s="36">
        <v>10131.759999999998</v>
      </c>
      <c r="G172" s="36">
        <v>11842.679999999998</v>
      </c>
      <c r="H172" s="36">
        <v>4425.2699999999995</v>
      </c>
      <c r="I172" s="36">
        <v>2265.59</v>
      </c>
      <c r="J172" s="36">
        <v>6695.329999999999</v>
      </c>
      <c r="K172" s="36">
        <v>1531.42</v>
      </c>
      <c r="L172" s="36">
        <v>4553</v>
      </c>
      <c r="M172" s="36">
        <v>29084.330000000005</v>
      </c>
      <c r="N172" s="36">
        <v>20611.37</v>
      </c>
      <c r="O172" s="36">
        <v>54916.200000000012</v>
      </c>
      <c r="P172" s="36">
        <v>53693.380000000005</v>
      </c>
      <c r="Q172" s="9">
        <v>201801.42</v>
      </c>
      <c r="R172" s="29">
        <v>201801.42</v>
      </c>
      <c r="S172" s="91">
        <v>0.50739999999999996</v>
      </c>
      <c r="T172" s="29">
        <f t="shared" si="4"/>
        <v>102394.04050800001</v>
      </c>
    </row>
    <row r="173" spans="1:20" x14ac:dyDescent="0.2">
      <c r="A173" s="18"/>
      <c r="B173" s="20"/>
      <c r="C173" s="3"/>
      <c r="D173" s="6" t="s">
        <v>116</v>
      </c>
      <c r="E173" s="52"/>
      <c r="F173" s="53"/>
      <c r="G173" s="53"/>
      <c r="H173" s="53"/>
      <c r="I173" s="53"/>
      <c r="J173" s="53"/>
      <c r="K173" s="53"/>
      <c r="L173" s="53"/>
      <c r="M173" s="53"/>
      <c r="N173" s="53">
        <v>49435.770000000004</v>
      </c>
      <c r="O173" s="53"/>
      <c r="P173" s="53"/>
      <c r="Q173" s="11">
        <v>49435.770000000004</v>
      </c>
      <c r="R173" s="51">
        <v>49435.770000000004</v>
      </c>
      <c r="S173" s="95">
        <v>0.50739999999999996</v>
      </c>
      <c r="T173" s="51">
        <f t="shared" si="4"/>
        <v>25083.709697999999</v>
      </c>
    </row>
    <row r="174" spans="1:20" x14ac:dyDescent="0.2">
      <c r="A174" s="18"/>
      <c r="B174" s="20"/>
      <c r="C174" s="3"/>
      <c r="D174" s="6" t="s">
        <v>117</v>
      </c>
      <c r="E174" s="52"/>
      <c r="F174" s="53"/>
      <c r="G174" s="53"/>
      <c r="H174" s="53"/>
      <c r="I174" s="53"/>
      <c r="J174" s="53"/>
      <c r="K174" s="53"/>
      <c r="L174" s="53"/>
      <c r="M174" s="53"/>
      <c r="N174" s="53">
        <v>8344.66</v>
      </c>
      <c r="O174" s="53">
        <v>6258.56</v>
      </c>
      <c r="P174" s="53"/>
      <c r="Q174" s="11">
        <v>14603.220000000001</v>
      </c>
      <c r="R174" s="51">
        <v>14603.220000000001</v>
      </c>
      <c r="S174" s="95">
        <v>0.50739999999999996</v>
      </c>
      <c r="T174" s="51">
        <f t="shared" si="4"/>
        <v>7409.673828</v>
      </c>
    </row>
    <row r="175" spans="1:20" x14ac:dyDescent="0.2">
      <c r="A175" s="18"/>
      <c r="B175" s="20"/>
      <c r="C175" s="3"/>
      <c r="D175" s="6" t="s">
        <v>118</v>
      </c>
      <c r="E175" s="52"/>
      <c r="F175" s="53"/>
      <c r="G175" s="53"/>
      <c r="H175" s="53"/>
      <c r="I175" s="53"/>
      <c r="J175" s="53"/>
      <c r="K175" s="53"/>
      <c r="L175" s="53"/>
      <c r="M175" s="53"/>
      <c r="N175" s="53">
        <v>22052.400000000001</v>
      </c>
      <c r="O175" s="53"/>
      <c r="P175" s="53">
        <v>11171.550000000003</v>
      </c>
      <c r="Q175" s="11">
        <v>33223.950000000004</v>
      </c>
      <c r="R175" s="51">
        <v>33223.950000000004</v>
      </c>
      <c r="S175" s="95">
        <v>0.50739999999999996</v>
      </c>
      <c r="T175" s="51">
        <f t="shared" si="4"/>
        <v>16857.83223</v>
      </c>
    </row>
    <row r="176" spans="1:20" x14ac:dyDescent="0.2">
      <c r="A176" s="18"/>
      <c r="B176" s="20"/>
      <c r="C176" s="3"/>
      <c r="D176" s="6" t="s">
        <v>119</v>
      </c>
      <c r="E176" s="52"/>
      <c r="F176" s="53"/>
      <c r="G176" s="53"/>
      <c r="H176" s="53"/>
      <c r="I176" s="53"/>
      <c r="J176" s="53"/>
      <c r="K176" s="53"/>
      <c r="L176" s="53"/>
      <c r="M176" s="53"/>
      <c r="N176" s="53">
        <v>20097.769999999997</v>
      </c>
      <c r="O176" s="53">
        <v>10303.289999999997</v>
      </c>
      <c r="P176" s="53">
        <v>5522.9500000000007</v>
      </c>
      <c r="Q176" s="11">
        <v>35924.009999999995</v>
      </c>
      <c r="R176" s="51">
        <v>35924.009999999995</v>
      </c>
      <c r="S176" s="95">
        <v>0.50739999999999996</v>
      </c>
      <c r="T176" s="51">
        <f t="shared" si="4"/>
        <v>18227.842673999996</v>
      </c>
    </row>
    <row r="177" spans="1:20" x14ac:dyDescent="0.2">
      <c r="A177" s="18"/>
      <c r="B177" s="20"/>
      <c r="C177" s="7" t="s">
        <v>18</v>
      </c>
      <c r="D177" s="8"/>
      <c r="E177" s="37">
        <v>2051.09</v>
      </c>
      <c r="F177" s="38">
        <v>10131.759999999998</v>
      </c>
      <c r="G177" s="38">
        <v>11842.679999999998</v>
      </c>
      <c r="H177" s="38">
        <v>4425.2699999999995</v>
      </c>
      <c r="I177" s="38">
        <v>2265.59</v>
      </c>
      <c r="J177" s="38">
        <v>6695.329999999999</v>
      </c>
      <c r="K177" s="38">
        <v>1531.42</v>
      </c>
      <c r="L177" s="38">
        <v>4553</v>
      </c>
      <c r="M177" s="38">
        <v>29084.330000000005</v>
      </c>
      <c r="N177" s="38">
        <v>120541.97</v>
      </c>
      <c r="O177" s="38">
        <v>71478.05</v>
      </c>
      <c r="P177" s="38">
        <v>70387.88</v>
      </c>
      <c r="Q177" s="10">
        <v>334988.37000000005</v>
      </c>
      <c r="R177" s="30">
        <v>334988.37000000005</v>
      </c>
      <c r="S177" s="92">
        <v>0.50739999999999996</v>
      </c>
      <c r="T177" s="30">
        <f t="shared" si="4"/>
        <v>169973.09893800001</v>
      </c>
    </row>
    <row r="178" spans="1:20" x14ac:dyDescent="0.2">
      <c r="A178" s="18"/>
      <c r="B178" s="22" t="s">
        <v>156</v>
      </c>
      <c r="C178" s="23"/>
      <c r="D178" s="23"/>
      <c r="E178" s="39">
        <v>2051.09</v>
      </c>
      <c r="F178" s="40">
        <v>10131.759999999998</v>
      </c>
      <c r="G178" s="40">
        <v>11842.679999999998</v>
      </c>
      <c r="H178" s="40">
        <v>4425.2699999999995</v>
      </c>
      <c r="I178" s="40">
        <v>2265.59</v>
      </c>
      <c r="J178" s="40">
        <v>6695.329999999999</v>
      </c>
      <c r="K178" s="40">
        <v>1531.42</v>
      </c>
      <c r="L178" s="40">
        <v>4553</v>
      </c>
      <c r="M178" s="40">
        <v>29084.330000000005</v>
      </c>
      <c r="N178" s="40">
        <v>120541.97</v>
      </c>
      <c r="O178" s="40">
        <v>71478.05</v>
      </c>
      <c r="P178" s="40">
        <v>70387.88</v>
      </c>
      <c r="Q178" s="24">
        <v>334988.37000000005</v>
      </c>
      <c r="R178" s="31">
        <v>334988.37000000005</v>
      </c>
      <c r="S178" s="93">
        <v>0.50739999999999996</v>
      </c>
      <c r="T178" s="31">
        <f t="shared" si="4"/>
        <v>169973.09893800001</v>
      </c>
    </row>
    <row r="179" spans="1:20" x14ac:dyDescent="0.2">
      <c r="A179" s="18"/>
      <c r="B179" s="19" t="s">
        <v>141</v>
      </c>
      <c r="C179" s="2" t="s">
        <v>37</v>
      </c>
      <c r="D179" s="4" t="s">
        <v>38</v>
      </c>
      <c r="E179" s="35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>
        <v>35959.85</v>
      </c>
      <c r="Q179" s="9">
        <v>35959.85</v>
      </c>
      <c r="R179" s="29">
        <v>35959.85</v>
      </c>
      <c r="S179" s="91">
        <v>0.50739999999999996</v>
      </c>
      <c r="T179" s="29">
        <f t="shared" si="4"/>
        <v>18246.027889999998</v>
      </c>
    </row>
    <row r="180" spans="1:20" x14ac:dyDescent="0.2">
      <c r="A180" s="18"/>
      <c r="B180" s="20"/>
      <c r="C180" s="7" t="s">
        <v>147</v>
      </c>
      <c r="D180" s="8"/>
      <c r="E180" s="37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>
        <v>35959.85</v>
      </c>
      <c r="Q180" s="10">
        <v>35959.85</v>
      </c>
      <c r="R180" s="30">
        <v>35959.85</v>
      </c>
      <c r="S180" s="92">
        <v>0.50739999999999996</v>
      </c>
      <c r="T180" s="30">
        <f t="shared" si="4"/>
        <v>18246.027889999998</v>
      </c>
    </row>
    <row r="181" spans="1:20" x14ac:dyDescent="0.2">
      <c r="A181" s="18"/>
      <c r="B181" s="22" t="s">
        <v>188</v>
      </c>
      <c r="C181" s="23"/>
      <c r="D181" s="23"/>
      <c r="E181" s="39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>
        <v>35959.85</v>
      </c>
      <c r="Q181" s="24">
        <v>35959.85</v>
      </c>
      <c r="R181" s="31">
        <v>35959.85</v>
      </c>
      <c r="S181" s="93">
        <v>0.50739999999999996</v>
      </c>
      <c r="T181" s="31">
        <f t="shared" si="4"/>
        <v>18246.027889999998</v>
      </c>
    </row>
    <row r="182" spans="1:20" x14ac:dyDescent="0.2">
      <c r="A182" s="18"/>
      <c r="B182" s="19" t="s">
        <v>86</v>
      </c>
      <c r="C182" s="2" t="s">
        <v>37</v>
      </c>
      <c r="D182" s="4" t="s">
        <v>38</v>
      </c>
      <c r="E182" s="35"/>
      <c r="F182" s="36"/>
      <c r="G182" s="36">
        <v>9269.4500000000007</v>
      </c>
      <c r="H182" s="36"/>
      <c r="I182" s="36"/>
      <c r="J182" s="36"/>
      <c r="K182" s="36"/>
      <c r="L182" s="36"/>
      <c r="M182" s="36"/>
      <c r="N182" s="36">
        <v>4819.57</v>
      </c>
      <c r="O182" s="36">
        <v>19629.199999999997</v>
      </c>
      <c r="P182" s="36">
        <v>6020.4299999999994</v>
      </c>
      <c r="Q182" s="9">
        <v>39738.65</v>
      </c>
      <c r="R182" s="29">
        <v>39738.65</v>
      </c>
      <c r="S182" s="91">
        <v>0.50739999999999996</v>
      </c>
      <c r="T182" s="29">
        <f t="shared" si="4"/>
        <v>20163.391009999999</v>
      </c>
    </row>
    <row r="183" spans="1:20" x14ac:dyDescent="0.2">
      <c r="A183" s="18"/>
      <c r="B183" s="20"/>
      <c r="C183" s="7" t="s">
        <v>147</v>
      </c>
      <c r="D183" s="8"/>
      <c r="E183" s="37"/>
      <c r="F183" s="38"/>
      <c r="G183" s="38">
        <v>9269.4500000000007</v>
      </c>
      <c r="H183" s="38"/>
      <c r="I183" s="38"/>
      <c r="J183" s="38"/>
      <c r="K183" s="38"/>
      <c r="L183" s="38"/>
      <c r="M183" s="38"/>
      <c r="N183" s="38">
        <v>4819.57</v>
      </c>
      <c r="O183" s="38">
        <v>19629.199999999997</v>
      </c>
      <c r="P183" s="38">
        <v>6020.4299999999994</v>
      </c>
      <c r="Q183" s="10">
        <v>39738.65</v>
      </c>
      <c r="R183" s="30">
        <v>39738.65</v>
      </c>
      <c r="S183" s="92">
        <v>0.50739999999999996</v>
      </c>
      <c r="T183" s="30">
        <f t="shared" si="4"/>
        <v>20163.391009999999</v>
      </c>
    </row>
    <row r="184" spans="1:20" x14ac:dyDescent="0.2">
      <c r="A184" s="18"/>
      <c r="B184" s="22" t="s">
        <v>189</v>
      </c>
      <c r="C184" s="23"/>
      <c r="D184" s="23"/>
      <c r="E184" s="39"/>
      <c r="F184" s="40"/>
      <c r="G184" s="40">
        <v>9269.4500000000007</v>
      </c>
      <c r="H184" s="40"/>
      <c r="I184" s="40"/>
      <c r="J184" s="40"/>
      <c r="K184" s="40"/>
      <c r="L184" s="40"/>
      <c r="M184" s="40"/>
      <c r="N184" s="40">
        <v>4819.57</v>
      </c>
      <c r="O184" s="40">
        <v>19629.199999999997</v>
      </c>
      <c r="P184" s="40">
        <v>6020.4299999999994</v>
      </c>
      <c r="Q184" s="24">
        <v>39738.65</v>
      </c>
      <c r="R184" s="31">
        <v>39738.65</v>
      </c>
      <c r="S184" s="93">
        <v>0.50739999999999996</v>
      </c>
      <c r="T184" s="31">
        <f t="shared" si="4"/>
        <v>20163.391009999999</v>
      </c>
    </row>
    <row r="185" spans="1:20" x14ac:dyDescent="0.2">
      <c r="A185" s="18"/>
      <c r="B185" s="19" t="s">
        <v>87</v>
      </c>
      <c r="C185" s="2" t="s">
        <v>11</v>
      </c>
      <c r="D185" s="4" t="s">
        <v>12</v>
      </c>
      <c r="E185" s="35"/>
      <c r="F185" s="36"/>
      <c r="G185" s="36">
        <v>2960.9399999999996</v>
      </c>
      <c r="H185" s="36">
        <v>-2508.75</v>
      </c>
      <c r="I185" s="36">
        <v>508.08</v>
      </c>
      <c r="J185" s="36"/>
      <c r="K185" s="36"/>
      <c r="L185" s="36"/>
      <c r="M185" s="36"/>
      <c r="N185" s="36"/>
      <c r="O185" s="36"/>
      <c r="P185" s="36">
        <v>394.15000000000003</v>
      </c>
      <c r="Q185" s="9">
        <v>1354.4199999999996</v>
      </c>
      <c r="R185" s="29">
        <v>1354.4199999999996</v>
      </c>
      <c r="S185" s="91">
        <v>0.50739999999999996</v>
      </c>
      <c r="T185" s="29">
        <f t="shared" si="4"/>
        <v>687.23270799999977</v>
      </c>
    </row>
    <row r="186" spans="1:20" x14ac:dyDescent="0.2">
      <c r="A186" s="18"/>
      <c r="B186" s="20"/>
      <c r="C186" s="7" t="s">
        <v>18</v>
      </c>
      <c r="D186" s="8"/>
      <c r="E186" s="37"/>
      <c r="F186" s="38"/>
      <c r="G186" s="38">
        <v>2960.9399999999996</v>
      </c>
      <c r="H186" s="38">
        <v>-2508.75</v>
      </c>
      <c r="I186" s="38">
        <v>508.08</v>
      </c>
      <c r="J186" s="38"/>
      <c r="K186" s="38"/>
      <c r="L186" s="38"/>
      <c r="M186" s="38"/>
      <c r="N186" s="38"/>
      <c r="O186" s="38"/>
      <c r="P186" s="38">
        <v>394.15000000000003</v>
      </c>
      <c r="Q186" s="10">
        <v>1354.4199999999996</v>
      </c>
      <c r="R186" s="30">
        <v>1354.4199999999996</v>
      </c>
      <c r="S186" s="92">
        <v>0.50739999999999996</v>
      </c>
      <c r="T186" s="30">
        <f t="shared" si="4"/>
        <v>687.23270799999977</v>
      </c>
    </row>
    <row r="187" spans="1:20" x14ac:dyDescent="0.2">
      <c r="A187" s="18"/>
      <c r="B187" s="22" t="s">
        <v>158</v>
      </c>
      <c r="C187" s="23"/>
      <c r="D187" s="23"/>
      <c r="E187" s="39"/>
      <c r="F187" s="40"/>
      <c r="G187" s="40">
        <v>2960.9399999999996</v>
      </c>
      <c r="H187" s="40">
        <v>-2508.75</v>
      </c>
      <c r="I187" s="40">
        <v>508.08</v>
      </c>
      <c r="J187" s="40"/>
      <c r="K187" s="40"/>
      <c r="L187" s="40"/>
      <c r="M187" s="40"/>
      <c r="N187" s="40"/>
      <c r="O187" s="40"/>
      <c r="P187" s="40">
        <v>394.15000000000003</v>
      </c>
      <c r="Q187" s="24">
        <v>1354.4199999999996</v>
      </c>
      <c r="R187" s="31">
        <v>1354.4199999999996</v>
      </c>
      <c r="S187" s="93">
        <v>0.50739999999999996</v>
      </c>
      <c r="T187" s="31">
        <f t="shared" si="4"/>
        <v>687.23270799999977</v>
      </c>
    </row>
    <row r="188" spans="1:20" x14ac:dyDescent="0.2">
      <c r="A188" s="18"/>
      <c r="B188" s="19" t="s">
        <v>88</v>
      </c>
      <c r="C188" s="2" t="s">
        <v>11</v>
      </c>
      <c r="D188" s="4" t="s">
        <v>12</v>
      </c>
      <c r="E188" s="35"/>
      <c r="F188" s="36"/>
      <c r="G188" s="36">
        <v>166</v>
      </c>
      <c r="H188" s="36">
        <v>83</v>
      </c>
      <c r="I188" s="36"/>
      <c r="J188" s="36"/>
      <c r="K188" s="36"/>
      <c r="L188" s="36"/>
      <c r="M188" s="36"/>
      <c r="N188" s="36">
        <v>166</v>
      </c>
      <c r="O188" s="36">
        <v>249</v>
      </c>
      <c r="P188" s="36"/>
      <c r="Q188" s="9">
        <v>664</v>
      </c>
      <c r="R188" s="29">
        <v>664</v>
      </c>
      <c r="S188" s="91">
        <v>0.50739999999999996</v>
      </c>
      <c r="T188" s="29">
        <f t="shared" si="4"/>
        <v>336.91359999999997</v>
      </c>
    </row>
    <row r="189" spans="1:20" x14ac:dyDescent="0.2">
      <c r="A189" s="18"/>
      <c r="B189" s="20"/>
      <c r="C189" s="7" t="s">
        <v>18</v>
      </c>
      <c r="D189" s="8"/>
      <c r="E189" s="37"/>
      <c r="F189" s="38"/>
      <c r="G189" s="38">
        <v>166</v>
      </c>
      <c r="H189" s="38">
        <v>83</v>
      </c>
      <c r="I189" s="38"/>
      <c r="J189" s="38"/>
      <c r="K189" s="38"/>
      <c r="L189" s="38"/>
      <c r="M189" s="38"/>
      <c r="N189" s="38">
        <v>166</v>
      </c>
      <c r="O189" s="38">
        <v>249</v>
      </c>
      <c r="P189" s="38"/>
      <c r="Q189" s="10">
        <v>664</v>
      </c>
      <c r="R189" s="30">
        <v>664</v>
      </c>
      <c r="S189" s="92">
        <v>0.50739999999999996</v>
      </c>
      <c r="T189" s="30">
        <f t="shared" si="4"/>
        <v>336.91359999999997</v>
      </c>
    </row>
    <row r="190" spans="1:20" x14ac:dyDescent="0.2">
      <c r="A190" s="18"/>
      <c r="B190" s="22" t="s">
        <v>190</v>
      </c>
      <c r="C190" s="23"/>
      <c r="D190" s="23"/>
      <c r="E190" s="39"/>
      <c r="F190" s="40"/>
      <c r="G190" s="40">
        <v>166</v>
      </c>
      <c r="H190" s="40">
        <v>83</v>
      </c>
      <c r="I190" s="40"/>
      <c r="J190" s="40"/>
      <c r="K190" s="40"/>
      <c r="L190" s="40"/>
      <c r="M190" s="40"/>
      <c r="N190" s="40">
        <v>166</v>
      </c>
      <c r="O190" s="40">
        <v>249</v>
      </c>
      <c r="P190" s="40"/>
      <c r="Q190" s="24">
        <v>664</v>
      </c>
      <c r="R190" s="31">
        <v>664</v>
      </c>
      <c r="S190" s="93">
        <v>0.50739999999999996</v>
      </c>
      <c r="T190" s="31">
        <f t="shared" si="4"/>
        <v>336.91359999999997</v>
      </c>
    </row>
    <row r="191" spans="1:20" x14ac:dyDescent="0.2">
      <c r="A191" s="135" t="s">
        <v>191</v>
      </c>
      <c r="B191" s="136"/>
      <c r="C191" s="136"/>
      <c r="D191" s="136"/>
      <c r="E191" s="138">
        <v>7077.49</v>
      </c>
      <c r="F191" s="139">
        <v>20764.109999999997</v>
      </c>
      <c r="G191" s="139">
        <v>36496.22</v>
      </c>
      <c r="H191" s="139">
        <v>23573.780000000002</v>
      </c>
      <c r="I191" s="139">
        <v>10772.29</v>
      </c>
      <c r="J191" s="139">
        <v>23910.27</v>
      </c>
      <c r="K191" s="139">
        <v>17646.849999999999</v>
      </c>
      <c r="L191" s="139">
        <v>234948.56999999998</v>
      </c>
      <c r="M191" s="139">
        <v>62470.89</v>
      </c>
      <c r="N191" s="139">
        <v>191286.88999999998</v>
      </c>
      <c r="O191" s="139">
        <v>5269679.74</v>
      </c>
      <c r="P191" s="139">
        <v>3748762.38</v>
      </c>
      <c r="Q191" s="140">
        <v>9647389.4799999986</v>
      </c>
      <c r="R191" s="152">
        <v>9647389.4799999986</v>
      </c>
      <c r="S191" s="186">
        <v>0.50739999999999996</v>
      </c>
      <c r="T191" s="152">
        <f t="shared" si="4"/>
        <v>4895085.4221519986</v>
      </c>
    </row>
    <row r="192" spans="1:20" x14ac:dyDescent="0.2">
      <c r="A192" s="4"/>
      <c r="B192" s="4"/>
      <c r="C192" s="4"/>
      <c r="D192" s="4"/>
      <c r="E192" s="35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9"/>
      <c r="R192" s="29"/>
      <c r="S192" s="91"/>
      <c r="T192" s="29"/>
    </row>
    <row r="193" spans="1:20" x14ac:dyDescent="0.2">
      <c r="A193" s="17" t="s">
        <v>15</v>
      </c>
      <c r="B193" s="19" t="s">
        <v>56</v>
      </c>
      <c r="C193" s="2" t="s">
        <v>57</v>
      </c>
      <c r="D193" s="4" t="s">
        <v>58</v>
      </c>
      <c r="E193" s="35">
        <v>14971.380000000001</v>
      </c>
      <c r="F193" s="36">
        <v>7288.15</v>
      </c>
      <c r="G193" s="36">
        <v>8627.2199999999993</v>
      </c>
      <c r="H193" s="36">
        <v>17294.809999999998</v>
      </c>
      <c r="I193" s="36">
        <v>19451.93</v>
      </c>
      <c r="J193" s="36">
        <v>22724.199999999997</v>
      </c>
      <c r="K193" s="36">
        <v>18227.27</v>
      </c>
      <c r="L193" s="36">
        <v>14565.05</v>
      </c>
      <c r="M193" s="36">
        <v>8850.06</v>
      </c>
      <c r="N193" s="36">
        <v>-1980514.9100000001</v>
      </c>
      <c r="O193" s="36">
        <v>13739.79</v>
      </c>
      <c r="P193" s="36">
        <v>31604.159999999996</v>
      </c>
      <c r="Q193" s="9">
        <v>-1803170.8900000001</v>
      </c>
      <c r="R193" s="29">
        <v>-1803170.8900000001</v>
      </c>
      <c r="S193" s="91">
        <v>0.50739999999999996</v>
      </c>
      <c r="T193" s="29">
        <f t="shared" ref="T193:T218" si="5">S193*Q193</f>
        <v>-914928.90958600002</v>
      </c>
    </row>
    <row r="194" spans="1:20" x14ac:dyDescent="0.2">
      <c r="A194" s="18"/>
      <c r="B194" s="20"/>
      <c r="C194" s="3"/>
      <c r="D194" s="6" t="s">
        <v>101</v>
      </c>
      <c r="E194" s="52"/>
      <c r="F194" s="53"/>
      <c r="G194" s="53"/>
      <c r="H194" s="53"/>
      <c r="I194" s="53"/>
      <c r="J194" s="53"/>
      <c r="K194" s="53"/>
      <c r="L194" s="53"/>
      <c r="M194" s="53">
        <v>16725</v>
      </c>
      <c r="N194" s="53">
        <v>18941.189999999999</v>
      </c>
      <c r="O194" s="53"/>
      <c r="P194" s="53"/>
      <c r="Q194" s="11">
        <v>35666.19</v>
      </c>
      <c r="R194" s="51">
        <v>35666.19</v>
      </c>
      <c r="S194" s="95">
        <v>0.50739999999999996</v>
      </c>
      <c r="T194" s="51">
        <f t="shared" si="5"/>
        <v>18097.024806000001</v>
      </c>
    </row>
    <row r="195" spans="1:20" x14ac:dyDescent="0.2">
      <c r="A195" s="18"/>
      <c r="B195" s="20"/>
      <c r="C195" s="3"/>
      <c r="D195" s="6" t="s">
        <v>120</v>
      </c>
      <c r="E195" s="52"/>
      <c r="F195" s="53"/>
      <c r="G195" s="53"/>
      <c r="H195" s="53"/>
      <c r="I195" s="53"/>
      <c r="J195" s="53"/>
      <c r="K195" s="53"/>
      <c r="L195" s="53"/>
      <c r="M195" s="53"/>
      <c r="N195" s="53">
        <v>6453.12</v>
      </c>
      <c r="O195" s="53">
        <v>9648.94</v>
      </c>
      <c r="P195" s="53">
        <v>8896.91</v>
      </c>
      <c r="Q195" s="11">
        <v>24998.97</v>
      </c>
      <c r="R195" s="51">
        <v>24998.97</v>
      </c>
      <c r="S195" s="95">
        <v>0.50739999999999996</v>
      </c>
      <c r="T195" s="51">
        <f t="shared" si="5"/>
        <v>12684.477378</v>
      </c>
    </row>
    <row r="196" spans="1:20" x14ac:dyDescent="0.2">
      <c r="A196" s="18"/>
      <c r="B196" s="20"/>
      <c r="C196" s="3"/>
      <c r="D196" s="6" t="s">
        <v>121</v>
      </c>
      <c r="E196" s="52"/>
      <c r="F196" s="53"/>
      <c r="G196" s="53"/>
      <c r="H196" s="53"/>
      <c r="I196" s="53"/>
      <c r="J196" s="53"/>
      <c r="K196" s="53"/>
      <c r="L196" s="53"/>
      <c r="M196" s="53"/>
      <c r="N196" s="53">
        <v>1807461.3800000001</v>
      </c>
      <c r="O196" s="53"/>
      <c r="P196" s="53"/>
      <c r="Q196" s="11">
        <v>1807461.3800000001</v>
      </c>
      <c r="R196" s="51">
        <v>1807461.3800000001</v>
      </c>
      <c r="S196" s="95">
        <v>0.50739999999999996</v>
      </c>
      <c r="T196" s="51">
        <f t="shared" si="5"/>
        <v>917105.90421199996</v>
      </c>
    </row>
    <row r="197" spans="1:20" x14ac:dyDescent="0.2">
      <c r="A197" s="18"/>
      <c r="B197" s="20"/>
      <c r="C197" s="3"/>
      <c r="D197" s="6" t="s">
        <v>128</v>
      </c>
      <c r="E197" s="52"/>
      <c r="F197" s="53"/>
      <c r="G197" s="53"/>
      <c r="H197" s="53"/>
      <c r="I197" s="53"/>
      <c r="J197" s="53"/>
      <c r="K197" s="53"/>
      <c r="L197" s="53"/>
      <c r="M197" s="53"/>
      <c r="N197" s="53"/>
      <c r="O197" s="53">
        <v>80349.710000000006</v>
      </c>
      <c r="P197" s="53">
        <v>251496.65</v>
      </c>
      <c r="Q197" s="11">
        <v>331846.36</v>
      </c>
      <c r="R197" s="51">
        <v>331846.36</v>
      </c>
      <c r="S197" s="95">
        <v>0.50739999999999996</v>
      </c>
      <c r="T197" s="51">
        <f t="shared" si="5"/>
        <v>168378.84306399999</v>
      </c>
    </row>
    <row r="198" spans="1:20" x14ac:dyDescent="0.2">
      <c r="A198" s="18"/>
      <c r="B198" s="20"/>
      <c r="C198" s="3"/>
      <c r="D198" s="6" t="s">
        <v>122</v>
      </c>
      <c r="E198" s="52"/>
      <c r="F198" s="53"/>
      <c r="G198" s="53"/>
      <c r="H198" s="53"/>
      <c r="I198" s="53"/>
      <c r="J198" s="53"/>
      <c r="K198" s="53"/>
      <c r="L198" s="53"/>
      <c r="M198" s="53"/>
      <c r="N198" s="53">
        <v>6776.5499999999993</v>
      </c>
      <c r="O198" s="53">
        <v>6805.31</v>
      </c>
      <c r="P198" s="53"/>
      <c r="Q198" s="11">
        <v>13581.86</v>
      </c>
      <c r="R198" s="51">
        <v>13581.86</v>
      </c>
      <c r="S198" s="95">
        <v>0.50739999999999996</v>
      </c>
      <c r="T198" s="51">
        <f t="shared" si="5"/>
        <v>6891.4357639999998</v>
      </c>
    </row>
    <row r="199" spans="1:20" x14ac:dyDescent="0.2">
      <c r="A199" s="18"/>
      <c r="B199" s="20"/>
      <c r="C199" s="3"/>
      <c r="D199" s="6" t="s">
        <v>59</v>
      </c>
      <c r="E199" s="52">
        <v>25119.040000000001</v>
      </c>
      <c r="F199" s="53">
        <v>36153.97</v>
      </c>
      <c r="G199" s="53">
        <v>50096.72</v>
      </c>
      <c r="H199" s="53">
        <v>38144.089999999997</v>
      </c>
      <c r="I199" s="53">
        <v>42026.38</v>
      </c>
      <c r="J199" s="53">
        <v>43795.15</v>
      </c>
      <c r="K199" s="53">
        <v>35141.770000000004</v>
      </c>
      <c r="L199" s="53">
        <v>41805.799999999996</v>
      </c>
      <c r="M199" s="53">
        <v>59535.770000000004</v>
      </c>
      <c r="N199" s="53">
        <v>52893.1</v>
      </c>
      <c r="O199" s="53">
        <v>7696.82</v>
      </c>
      <c r="P199" s="53">
        <v>9492.4700000000012</v>
      </c>
      <c r="Q199" s="11">
        <v>441901.07999999996</v>
      </c>
      <c r="R199" s="51">
        <v>441901.07999999996</v>
      </c>
      <c r="S199" s="95">
        <v>0.50739999999999996</v>
      </c>
      <c r="T199" s="51">
        <f t="shared" si="5"/>
        <v>224220.60799199998</v>
      </c>
    </row>
    <row r="200" spans="1:20" x14ac:dyDescent="0.2">
      <c r="A200" s="18"/>
      <c r="B200" s="20"/>
      <c r="C200" s="3"/>
      <c r="D200" s="6" t="s">
        <v>60</v>
      </c>
      <c r="E200" s="52">
        <v>89432.31</v>
      </c>
      <c r="F200" s="53">
        <v>36228.15</v>
      </c>
      <c r="G200" s="53">
        <v>261776.88</v>
      </c>
      <c r="H200" s="53">
        <v>99086.93</v>
      </c>
      <c r="I200" s="53">
        <v>114432.92000000001</v>
      </c>
      <c r="J200" s="53">
        <v>116682.5</v>
      </c>
      <c r="K200" s="53">
        <v>71070.240000000005</v>
      </c>
      <c r="L200" s="53">
        <v>201508.43000000002</v>
      </c>
      <c r="M200" s="53">
        <v>115236.78</v>
      </c>
      <c r="N200" s="53">
        <v>166764.82</v>
      </c>
      <c r="O200" s="53">
        <v>111286.12000000001</v>
      </c>
      <c r="P200" s="53">
        <v>26151.040000000001</v>
      </c>
      <c r="Q200" s="11">
        <v>1409657.12</v>
      </c>
      <c r="R200" s="51">
        <v>1409657.12</v>
      </c>
      <c r="S200" s="95">
        <v>0.50739999999999996</v>
      </c>
      <c r="T200" s="51">
        <f t="shared" si="5"/>
        <v>715260.022688</v>
      </c>
    </row>
    <row r="201" spans="1:20" x14ac:dyDescent="0.2">
      <c r="A201" s="18"/>
      <c r="B201" s="20"/>
      <c r="C201" s="3"/>
      <c r="D201" s="6" t="s">
        <v>61</v>
      </c>
      <c r="E201" s="52">
        <v>10410</v>
      </c>
      <c r="F201" s="53"/>
      <c r="G201" s="53"/>
      <c r="H201" s="53">
        <v>5613.79</v>
      </c>
      <c r="I201" s="53"/>
      <c r="J201" s="53"/>
      <c r="K201" s="53"/>
      <c r="L201" s="53">
        <v>9543.7099999999991</v>
      </c>
      <c r="M201" s="53"/>
      <c r="N201" s="53"/>
      <c r="O201" s="53">
        <v>36879.440000000002</v>
      </c>
      <c r="P201" s="53">
        <v>32361.32</v>
      </c>
      <c r="Q201" s="11">
        <v>94808.260000000009</v>
      </c>
      <c r="R201" s="51">
        <v>94808.260000000009</v>
      </c>
      <c r="S201" s="95">
        <v>0.50739999999999996</v>
      </c>
      <c r="T201" s="51">
        <f t="shared" si="5"/>
        <v>48105.711124000001</v>
      </c>
    </row>
    <row r="202" spans="1:20" x14ac:dyDescent="0.2">
      <c r="A202" s="18"/>
      <c r="B202" s="20"/>
      <c r="C202" s="3"/>
      <c r="D202" s="6" t="s">
        <v>62</v>
      </c>
      <c r="E202" s="52">
        <v>13172.52</v>
      </c>
      <c r="F202" s="53">
        <v>12789.28</v>
      </c>
      <c r="G202" s="53">
        <v>123763.35</v>
      </c>
      <c r="H202" s="53">
        <v>105740.52</v>
      </c>
      <c r="I202" s="53">
        <v>54693.2</v>
      </c>
      <c r="J202" s="53">
        <v>67503.66</v>
      </c>
      <c r="K202" s="53">
        <v>2147817.4699999997</v>
      </c>
      <c r="L202" s="53">
        <v>81423.7</v>
      </c>
      <c r="M202" s="53">
        <v>56185.64</v>
      </c>
      <c r="N202" s="53">
        <v>33588.449999999997</v>
      </c>
      <c r="O202" s="53"/>
      <c r="P202" s="53"/>
      <c r="Q202" s="11">
        <v>2696677.7900000005</v>
      </c>
      <c r="R202" s="51">
        <v>2696677.7900000005</v>
      </c>
      <c r="S202" s="95">
        <v>0.50739999999999996</v>
      </c>
      <c r="T202" s="51">
        <f t="shared" si="5"/>
        <v>1368294.3106460001</v>
      </c>
    </row>
    <row r="203" spans="1:20" x14ac:dyDescent="0.2">
      <c r="A203" s="18"/>
      <c r="B203" s="20"/>
      <c r="C203" s="7" t="s">
        <v>192</v>
      </c>
      <c r="D203" s="8"/>
      <c r="E203" s="37">
        <v>153105.24999999997</v>
      </c>
      <c r="F203" s="38">
        <v>92459.55</v>
      </c>
      <c r="G203" s="38">
        <v>444264.17000000004</v>
      </c>
      <c r="H203" s="38">
        <v>265880.14</v>
      </c>
      <c r="I203" s="38">
        <v>230604.43</v>
      </c>
      <c r="J203" s="38">
        <v>250705.51</v>
      </c>
      <c r="K203" s="38">
        <v>2272256.7499999995</v>
      </c>
      <c r="L203" s="38">
        <v>348846.69000000006</v>
      </c>
      <c r="M203" s="38">
        <v>256533.25</v>
      </c>
      <c r="N203" s="38">
        <v>112363.70000000003</v>
      </c>
      <c r="O203" s="38">
        <v>266406.13</v>
      </c>
      <c r="P203" s="38">
        <v>360002.54999999993</v>
      </c>
      <c r="Q203" s="10">
        <v>5053428.120000001</v>
      </c>
      <c r="R203" s="30">
        <v>5053428.120000001</v>
      </c>
      <c r="S203" s="92">
        <v>0.50739999999999996</v>
      </c>
      <c r="T203" s="30">
        <f t="shared" si="5"/>
        <v>2564109.4280880005</v>
      </c>
    </row>
    <row r="204" spans="1:20" x14ac:dyDescent="0.2">
      <c r="A204" s="18"/>
      <c r="B204" s="20"/>
      <c r="C204" s="2" t="s">
        <v>11</v>
      </c>
      <c r="D204" s="4" t="s">
        <v>12</v>
      </c>
      <c r="E204" s="35"/>
      <c r="F204" s="36">
        <v>460.68</v>
      </c>
      <c r="G204" s="36"/>
      <c r="H204" s="36"/>
      <c r="I204" s="36">
        <v>4332.3999999999996</v>
      </c>
      <c r="J204" s="36">
        <v>193.31</v>
      </c>
      <c r="K204" s="36"/>
      <c r="L204" s="36"/>
      <c r="M204" s="36">
        <v>309.16000000000003</v>
      </c>
      <c r="N204" s="36"/>
      <c r="O204" s="36"/>
      <c r="P204" s="36">
        <v>-6184.01</v>
      </c>
      <c r="Q204" s="9">
        <v>-888.46</v>
      </c>
      <c r="R204" s="29">
        <v>-888.46</v>
      </c>
      <c r="S204" s="91">
        <v>0.50739999999999996</v>
      </c>
      <c r="T204" s="29">
        <f t="shared" si="5"/>
        <v>-450.80460399999998</v>
      </c>
    </row>
    <row r="205" spans="1:20" x14ac:dyDescent="0.2">
      <c r="A205" s="18"/>
      <c r="B205" s="20"/>
      <c r="C205" s="3"/>
      <c r="D205" s="6" t="s">
        <v>63</v>
      </c>
      <c r="E205" s="52">
        <v>90519.84</v>
      </c>
      <c r="F205" s="53"/>
      <c r="G205" s="53">
        <v>13052.11</v>
      </c>
      <c r="H205" s="53"/>
      <c r="I205" s="53"/>
      <c r="J205" s="53"/>
      <c r="K205" s="53"/>
      <c r="L205" s="53">
        <v>62975.5</v>
      </c>
      <c r="M205" s="53"/>
      <c r="N205" s="53">
        <v>145383.06</v>
      </c>
      <c r="O205" s="53">
        <v>10881.79</v>
      </c>
      <c r="P205" s="53"/>
      <c r="Q205" s="11">
        <v>322812.3</v>
      </c>
      <c r="R205" s="51">
        <v>322812.3</v>
      </c>
      <c r="S205" s="95">
        <v>0.50739999999999996</v>
      </c>
      <c r="T205" s="51">
        <f t="shared" si="5"/>
        <v>163794.96101999999</v>
      </c>
    </row>
    <row r="206" spans="1:20" x14ac:dyDescent="0.2">
      <c r="A206" s="18"/>
      <c r="B206" s="20"/>
      <c r="C206" s="7" t="s">
        <v>18</v>
      </c>
      <c r="D206" s="8"/>
      <c r="E206" s="37">
        <v>90519.84</v>
      </c>
      <c r="F206" s="38">
        <v>460.68</v>
      </c>
      <c r="G206" s="38">
        <v>13052.11</v>
      </c>
      <c r="H206" s="38"/>
      <c r="I206" s="38">
        <v>4332.3999999999996</v>
      </c>
      <c r="J206" s="38">
        <v>193.31</v>
      </c>
      <c r="K206" s="38"/>
      <c r="L206" s="38">
        <v>62975.5</v>
      </c>
      <c r="M206" s="38">
        <v>309.16000000000003</v>
      </c>
      <c r="N206" s="38">
        <v>145383.06</v>
      </c>
      <c r="O206" s="38">
        <v>10881.79</v>
      </c>
      <c r="P206" s="38">
        <v>-6184.01</v>
      </c>
      <c r="Q206" s="10">
        <v>321923.83999999997</v>
      </c>
      <c r="R206" s="30">
        <v>321923.83999999997</v>
      </c>
      <c r="S206" s="92">
        <v>0.50739999999999996</v>
      </c>
      <c r="T206" s="30">
        <f t="shared" si="5"/>
        <v>163344.15641599998</v>
      </c>
    </row>
    <row r="207" spans="1:20" x14ac:dyDescent="0.2">
      <c r="A207" s="18"/>
      <c r="B207" s="22" t="s">
        <v>193</v>
      </c>
      <c r="C207" s="23"/>
      <c r="D207" s="23"/>
      <c r="E207" s="39">
        <v>243625.08999999997</v>
      </c>
      <c r="F207" s="40">
        <v>92920.23</v>
      </c>
      <c r="G207" s="40">
        <v>457316.28</v>
      </c>
      <c r="H207" s="40">
        <v>265880.14</v>
      </c>
      <c r="I207" s="40">
        <v>234936.83</v>
      </c>
      <c r="J207" s="40">
        <v>250898.82</v>
      </c>
      <c r="K207" s="40">
        <v>2272256.7499999995</v>
      </c>
      <c r="L207" s="40">
        <v>411822.19000000006</v>
      </c>
      <c r="M207" s="40">
        <v>256842.41</v>
      </c>
      <c r="N207" s="40">
        <v>257746.76</v>
      </c>
      <c r="O207" s="40">
        <v>277287.92</v>
      </c>
      <c r="P207" s="40">
        <v>353818.53999999992</v>
      </c>
      <c r="Q207" s="24">
        <v>5375351.9600000009</v>
      </c>
      <c r="R207" s="31">
        <v>5375351.9600000009</v>
      </c>
      <c r="S207" s="93">
        <v>0.50739999999999996</v>
      </c>
      <c r="T207" s="31">
        <f t="shared" si="5"/>
        <v>2727453.5845040004</v>
      </c>
    </row>
    <row r="208" spans="1:20" x14ac:dyDescent="0.2">
      <c r="A208" s="18"/>
      <c r="B208" s="19" t="s">
        <v>14</v>
      </c>
      <c r="C208" s="2" t="s">
        <v>11</v>
      </c>
      <c r="D208" s="4" t="s">
        <v>64</v>
      </c>
      <c r="E208" s="35">
        <v>341094.40000000002</v>
      </c>
      <c r="F208" s="36">
        <v>81369.100000000006</v>
      </c>
      <c r="G208" s="36">
        <v>55162.47</v>
      </c>
      <c r="H208" s="36">
        <v>134509.56</v>
      </c>
      <c r="I208" s="36">
        <v>70117.56</v>
      </c>
      <c r="J208" s="36">
        <v>21111.99</v>
      </c>
      <c r="K208" s="36">
        <v>9810.7900000000009</v>
      </c>
      <c r="L208" s="36">
        <v>286746.94</v>
      </c>
      <c r="M208" s="36">
        <v>17435.099999999999</v>
      </c>
      <c r="N208" s="36">
        <v>81463.929999999993</v>
      </c>
      <c r="O208" s="36">
        <v>473847.82</v>
      </c>
      <c r="P208" s="36">
        <v>445909.75</v>
      </c>
      <c r="Q208" s="9">
        <v>2018579.4100000001</v>
      </c>
      <c r="R208" s="29">
        <v>2018579.4100000001</v>
      </c>
      <c r="S208" s="91">
        <v>0.50739999999999996</v>
      </c>
      <c r="T208" s="29">
        <f t="shared" si="5"/>
        <v>1024227.192634</v>
      </c>
    </row>
    <row r="209" spans="1:22" x14ac:dyDescent="0.2">
      <c r="A209" s="18"/>
      <c r="B209" s="20"/>
      <c r="C209" s="3"/>
      <c r="D209" s="6" t="s">
        <v>12</v>
      </c>
      <c r="E209" s="52">
        <v>3078.9900000000002</v>
      </c>
      <c r="F209" s="53">
        <v>3250.45</v>
      </c>
      <c r="G209" s="53">
        <v>5464.13</v>
      </c>
      <c r="H209" s="53">
        <v>2980.6</v>
      </c>
      <c r="I209" s="53">
        <v>2472.33</v>
      </c>
      <c r="J209" s="53">
        <v>7995.9400000000005</v>
      </c>
      <c r="K209" s="53">
        <v>10719.119999999999</v>
      </c>
      <c r="L209" s="53">
        <v>3473.43</v>
      </c>
      <c r="M209" s="53">
        <v>7660.6</v>
      </c>
      <c r="N209" s="53">
        <v>1645.2400000000002</v>
      </c>
      <c r="O209" s="53">
        <v>4771.3</v>
      </c>
      <c r="P209" s="53">
        <v>4501.95</v>
      </c>
      <c r="Q209" s="11">
        <v>58014.079999999994</v>
      </c>
      <c r="R209" s="51">
        <v>58014.079999999994</v>
      </c>
      <c r="S209" s="95">
        <v>0.50739999999999996</v>
      </c>
      <c r="T209" s="51">
        <f t="shared" si="5"/>
        <v>29436.344191999993</v>
      </c>
    </row>
    <row r="210" spans="1:22" x14ac:dyDescent="0.2">
      <c r="A210" s="18"/>
      <c r="B210" s="20"/>
      <c r="C210" s="3"/>
      <c r="D210" s="6" t="s">
        <v>65</v>
      </c>
      <c r="E210" s="52">
        <v>7915.78</v>
      </c>
      <c r="F210" s="53">
        <v>8852.2800000000007</v>
      </c>
      <c r="G210" s="53">
        <v>10921.11</v>
      </c>
      <c r="H210" s="53">
        <v>5591.5</v>
      </c>
      <c r="I210" s="53">
        <v>6718.09</v>
      </c>
      <c r="J210" s="53">
        <v>8148.97</v>
      </c>
      <c r="K210" s="53">
        <v>6614.66</v>
      </c>
      <c r="L210" s="53">
        <v>8360.8799999999992</v>
      </c>
      <c r="M210" s="53">
        <v>13597.57</v>
      </c>
      <c r="N210" s="53">
        <v>30017.919999999998</v>
      </c>
      <c r="O210" s="53">
        <v>14205.38</v>
      </c>
      <c r="P210" s="53">
        <v>29215.11</v>
      </c>
      <c r="Q210" s="11">
        <v>150159.25</v>
      </c>
      <c r="R210" s="51">
        <v>150159.25</v>
      </c>
      <c r="S210" s="95">
        <v>0.50739999999999996</v>
      </c>
      <c r="T210" s="51">
        <f t="shared" si="5"/>
        <v>76190.803449999992</v>
      </c>
    </row>
    <row r="211" spans="1:22" x14ac:dyDescent="0.2">
      <c r="A211" s="18"/>
      <c r="B211" s="20"/>
      <c r="C211" s="3"/>
      <c r="D211" s="6" t="s">
        <v>123</v>
      </c>
      <c r="E211" s="52"/>
      <c r="F211" s="53"/>
      <c r="G211" s="53"/>
      <c r="H211" s="53"/>
      <c r="I211" s="53"/>
      <c r="J211" s="53"/>
      <c r="K211" s="53"/>
      <c r="L211" s="53"/>
      <c r="M211" s="53"/>
      <c r="N211" s="53">
        <v>20046.009999999998</v>
      </c>
      <c r="O211" s="53">
        <v>10598.99</v>
      </c>
      <c r="P211" s="53">
        <v>9710.8799999999992</v>
      </c>
      <c r="Q211" s="11">
        <v>40355.879999999997</v>
      </c>
      <c r="R211" s="51">
        <v>40355.879999999997</v>
      </c>
      <c r="S211" s="95">
        <v>0.50739999999999996</v>
      </c>
      <c r="T211" s="51">
        <f t="shared" si="5"/>
        <v>20476.573511999995</v>
      </c>
    </row>
    <row r="212" spans="1:22" x14ac:dyDescent="0.2">
      <c r="A212" s="18"/>
      <c r="B212" s="20"/>
      <c r="C212" s="3"/>
      <c r="D212" s="6" t="s">
        <v>102</v>
      </c>
      <c r="E212" s="52"/>
      <c r="F212" s="53"/>
      <c r="G212" s="53"/>
      <c r="H212" s="53"/>
      <c r="I212" s="53"/>
      <c r="J212" s="53"/>
      <c r="K212" s="53"/>
      <c r="L212" s="53"/>
      <c r="M212" s="53"/>
      <c r="N212" s="53"/>
      <c r="O212" s="53">
        <v>8123.0900000000011</v>
      </c>
      <c r="P212" s="53">
        <v>6715.7999999999993</v>
      </c>
      <c r="Q212" s="11">
        <v>14838.89</v>
      </c>
      <c r="R212" s="51">
        <v>14838.89</v>
      </c>
      <c r="S212" s="95">
        <v>0.50739999999999996</v>
      </c>
      <c r="T212" s="51">
        <f t="shared" si="5"/>
        <v>7529.2527859999991</v>
      </c>
    </row>
    <row r="213" spans="1:22" x14ac:dyDescent="0.2">
      <c r="A213" s="18"/>
      <c r="B213" s="20"/>
      <c r="C213" s="7" t="s">
        <v>18</v>
      </c>
      <c r="D213" s="8"/>
      <c r="E213" s="37">
        <v>352089.17000000004</v>
      </c>
      <c r="F213" s="38">
        <v>93471.83</v>
      </c>
      <c r="G213" s="38">
        <v>71547.709999999992</v>
      </c>
      <c r="H213" s="38">
        <v>143081.66</v>
      </c>
      <c r="I213" s="38">
        <v>79307.98</v>
      </c>
      <c r="J213" s="38">
        <v>37256.9</v>
      </c>
      <c r="K213" s="38">
        <v>27144.57</v>
      </c>
      <c r="L213" s="38">
        <v>298581.25</v>
      </c>
      <c r="M213" s="38">
        <v>38693.269999999997</v>
      </c>
      <c r="N213" s="38">
        <v>133173.1</v>
      </c>
      <c r="O213" s="38">
        <v>511546.58</v>
      </c>
      <c r="P213" s="38">
        <v>496053.49</v>
      </c>
      <c r="Q213" s="10">
        <v>2281947.5100000002</v>
      </c>
      <c r="R213" s="30">
        <v>2281947.5100000002</v>
      </c>
      <c r="S213" s="92">
        <v>0.50739999999999996</v>
      </c>
      <c r="T213" s="30">
        <f t="shared" si="5"/>
        <v>1157860.1665740001</v>
      </c>
    </row>
    <row r="214" spans="1:22" x14ac:dyDescent="0.2">
      <c r="A214" s="18"/>
      <c r="B214" s="22" t="s">
        <v>20</v>
      </c>
      <c r="C214" s="23"/>
      <c r="D214" s="23"/>
      <c r="E214" s="39">
        <v>352089.17000000004</v>
      </c>
      <c r="F214" s="40">
        <v>93471.83</v>
      </c>
      <c r="G214" s="40">
        <v>71547.709999999992</v>
      </c>
      <c r="H214" s="40">
        <v>143081.66</v>
      </c>
      <c r="I214" s="40">
        <v>79307.98</v>
      </c>
      <c r="J214" s="40">
        <v>37256.9</v>
      </c>
      <c r="K214" s="40">
        <v>27144.57</v>
      </c>
      <c r="L214" s="40">
        <v>298581.25</v>
      </c>
      <c r="M214" s="40">
        <v>38693.269999999997</v>
      </c>
      <c r="N214" s="40">
        <v>133173.1</v>
      </c>
      <c r="O214" s="40">
        <v>511546.58</v>
      </c>
      <c r="P214" s="40">
        <v>496053.49</v>
      </c>
      <c r="Q214" s="24">
        <v>2281947.5100000002</v>
      </c>
      <c r="R214" s="31">
        <v>2281947.5100000002</v>
      </c>
      <c r="S214" s="93">
        <v>0.50739999999999996</v>
      </c>
      <c r="T214" s="31">
        <f t="shared" si="5"/>
        <v>1157860.1665740001</v>
      </c>
    </row>
    <row r="215" spans="1:22" x14ac:dyDescent="0.2">
      <c r="A215" s="18"/>
      <c r="B215" s="19" t="s">
        <v>42</v>
      </c>
      <c r="C215" s="2" t="s">
        <v>42</v>
      </c>
      <c r="D215" s="4" t="s">
        <v>42</v>
      </c>
      <c r="E215" s="35"/>
      <c r="F215" s="36"/>
      <c r="G215" s="36"/>
      <c r="H215" s="36"/>
      <c r="I215" s="36"/>
      <c r="J215" s="36"/>
      <c r="K215" s="36"/>
      <c r="L215" s="36"/>
      <c r="M215" s="36"/>
      <c r="N215" s="36">
        <v>90.2</v>
      </c>
      <c r="O215" s="36"/>
      <c r="P215" s="36"/>
      <c r="Q215" s="9">
        <v>90.2</v>
      </c>
      <c r="R215" s="29">
        <v>90.2</v>
      </c>
      <c r="S215" s="91">
        <v>0.50739999999999996</v>
      </c>
      <c r="T215" s="29">
        <f t="shared" si="5"/>
        <v>45.767479999999999</v>
      </c>
    </row>
    <row r="216" spans="1:22" x14ac:dyDescent="0.2">
      <c r="A216" s="18"/>
      <c r="B216" s="20"/>
      <c r="C216" s="7" t="s">
        <v>154</v>
      </c>
      <c r="D216" s="8"/>
      <c r="E216" s="37"/>
      <c r="F216" s="38"/>
      <c r="G216" s="38"/>
      <c r="H216" s="38"/>
      <c r="I216" s="38"/>
      <c r="J216" s="38"/>
      <c r="K216" s="38"/>
      <c r="L216" s="38"/>
      <c r="M216" s="38"/>
      <c r="N216" s="38">
        <v>90.2</v>
      </c>
      <c r="O216" s="38"/>
      <c r="P216" s="38"/>
      <c r="Q216" s="10">
        <v>90.2</v>
      </c>
      <c r="R216" s="30">
        <v>90.2</v>
      </c>
      <c r="S216" s="92">
        <v>0.50739999999999996</v>
      </c>
      <c r="T216" s="30">
        <f t="shared" si="5"/>
        <v>45.767479999999999</v>
      </c>
    </row>
    <row r="217" spans="1:22" x14ac:dyDescent="0.2">
      <c r="A217" s="18"/>
      <c r="B217" s="22" t="s">
        <v>154</v>
      </c>
      <c r="C217" s="23"/>
      <c r="D217" s="23"/>
      <c r="E217" s="39"/>
      <c r="F217" s="40"/>
      <c r="G217" s="40"/>
      <c r="H217" s="40"/>
      <c r="I217" s="40"/>
      <c r="J217" s="40"/>
      <c r="K217" s="40"/>
      <c r="L217" s="40"/>
      <c r="M217" s="40"/>
      <c r="N217" s="40">
        <v>90.2</v>
      </c>
      <c r="O217" s="40"/>
      <c r="P217" s="40"/>
      <c r="Q217" s="24">
        <v>90.2</v>
      </c>
      <c r="R217" s="31">
        <v>90.2</v>
      </c>
      <c r="S217" s="93">
        <v>0.50739999999999996</v>
      </c>
      <c r="T217" s="31">
        <f t="shared" si="5"/>
        <v>45.767479999999999</v>
      </c>
    </row>
    <row r="218" spans="1:22" x14ac:dyDescent="0.2">
      <c r="A218" s="135" t="s">
        <v>22</v>
      </c>
      <c r="B218" s="136"/>
      <c r="C218" s="136"/>
      <c r="D218" s="136"/>
      <c r="E218" s="138">
        <v>595714.26</v>
      </c>
      <c r="F218" s="139">
        <v>186392.06000000003</v>
      </c>
      <c r="G218" s="139">
        <v>528863.99</v>
      </c>
      <c r="H218" s="139">
        <v>408961.8</v>
      </c>
      <c r="I218" s="139">
        <v>314244.81000000006</v>
      </c>
      <c r="J218" s="139">
        <v>288155.71999999997</v>
      </c>
      <c r="K218" s="139">
        <v>2299401.3199999998</v>
      </c>
      <c r="L218" s="139">
        <v>710403.44000000018</v>
      </c>
      <c r="M218" s="139">
        <v>295535.68</v>
      </c>
      <c r="N218" s="139">
        <v>391010.06</v>
      </c>
      <c r="O218" s="139">
        <v>788834.5</v>
      </c>
      <c r="P218" s="139">
        <v>849872.02999999991</v>
      </c>
      <c r="Q218" s="140">
        <v>7657389.6700000009</v>
      </c>
      <c r="R218" s="152">
        <v>7657389.6700000009</v>
      </c>
      <c r="S218" s="186">
        <v>0.50739999999999996</v>
      </c>
      <c r="T218" s="152">
        <f t="shared" si="5"/>
        <v>3885359.5185580002</v>
      </c>
    </row>
    <row r="219" spans="1:22" x14ac:dyDescent="0.2">
      <c r="A219" s="4"/>
      <c r="B219" s="4"/>
      <c r="C219" s="4"/>
      <c r="D219" s="4"/>
      <c r="E219" s="35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9"/>
      <c r="R219" s="29"/>
      <c r="S219" s="91"/>
      <c r="T219" s="29"/>
    </row>
    <row r="220" spans="1:22" ht="25.5" x14ac:dyDescent="0.2">
      <c r="A220" s="158" t="s">
        <v>66</v>
      </c>
      <c r="B220" s="19" t="s">
        <v>67</v>
      </c>
      <c r="C220" s="2" t="s">
        <v>68</v>
      </c>
      <c r="D220" s="4" t="s">
        <v>92</v>
      </c>
      <c r="E220" s="35"/>
      <c r="F220" s="36"/>
      <c r="G220" s="36"/>
      <c r="H220" s="36">
        <v>108103.33</v>
      </c>
      <c r="I220" s="36"/>
      <c r="J220" s="36"/>
      <c r="K220" s="36"/>
      <c r="L220" s="36"/>
      <c r="M220" s="36"/>
      <c r="N220" s="36"/>
      <c r="O220" s="36"/>
      <c r="P220" s="36">
        <v>337698.81</v>
      </c>
      <c r="Q220" s="9">
        <v>445802.14</v>
      </c>
      <c r="R220" s="29">
        <v>445802.14</v>
      </c>
      <c r="S220" s="91">
        <v>0.50739999999999996</v>
      </c>
      <c r="T220" s="29">
        <f t="shared" ref="T220:T225" si="6">S220*Q220</f>
        <v>226200.005836</v>
      </c>
    </row>
    <row r="221" spans="1:22" x14ac:dyDescent="0.2">
      <c r="A221" s="18"/>
      <c r="B221" s="20"/>
      <c r="C221" s="3"/>
      <c r="D221" s="6" t="s">
        <v>69</v>
      </c>
      <c r="E221" s="52">
        <v>152199.44</v>
      </c>
      <c r="F221" s="53">
        <v>167429.87</v>
      </c>
      <c r="G221" s="53">
        <v>172750.69</v>
      </c>
      <c r="H221" s="53">
        <v>182577.88</v>
      </c>
      <c r="I221" s="53">
        <v>191290.07</v>
      </c>
      <c r="J221" s="53">
        <v>197087.2</v>
      </c>
      <c r="K221" s="53">
        <v>208471.58</v>
      </c>
      <c r="L221" s="53">
        <v>226017.33</v>
      </c>
      <c r="M221" s="53">
        <v>237482.78</v>
      </c>
      <c r="N221" s="53">
        <v>245571.68</v>
      </c>
      <c r="O221" s="112">
        <v>276295.67999999999</v>
      </c>
      <c r="P221" s="112">
        <v>142527.82</v>
      </c>
      <c r="Q221" s="11">
        <v>2399702.02</v>
      </c>
      <c r="R221" s="51">
        <v>2399702.02</v>
      </c>
      <c r="S221" s="95">
        <v>0.41884273658610327</v>
      </c>
      <c r="T221" s="104">
        <f t="shared" si="6"/>
        <v>1005097.761048</v>
      </c>
      <c r="V221" s="109"/>
    </row>
    <row r="222" spans="1:22" x14ac:dyDescent="0.2">
      <c r="A222" s="18"/>
      <c r="B222" s="20"/>
      <c r="C222" s="3"/>
      <c r="D222" s="6" t="s">
        <v>70</v>
      </c>
      <c r="E222" s="52">
        <v>137887.54999999999</v>
      </c>
      <c r="F222" s="53">
        <v>15941.69</v>
      </c>
      <c r="G222" s="53">
        <v>57344.17</v>
      </c>
      <c r="H222" s="53">
        <v>65834.399999999994</v>
      </c>
      <c r="I222" s="53">
        <v>22057.66</v>
      </c>
      <c r="J222" s="53">
        <v>20073.34</v>
      </c>
      <c r="K222" s="53">
        <v>126770.93</v>
      </c>
      <c r="L222" s="53">
        <v>94503.26</v>
      </c>
      <c r="M222" s="53">
        <v>23574.13</v>
      </c>
      <c r="N222" s="53">
        <v>45839.01</v>
      </c>
      <c r="O222" s="53">
        <v>262795.71999999997</v>
      </c>
      <c r="P222" s="53">
        <v>139929.60999999999</v>
      </c>
      <c r="Q222" s="11">
        <v>1012551.4699999999</v>
      </c>
      <c r="R222" s="51">
        <v>1012551.4699999999</v>
      </c>
      <c r="S222" s="95">
        <v>0.50739999999999996</v>
      </c>
      <c r="T222" s="51">
        <f t="shared" si="6"/>
        <v>513768.61587799987</v>
      </c>
    </row>
    <row r="223" spans="1:22" x14ac:dyDescent="0.2">
      <c r="A223" s="18"/>
      <c r="B223" s="20"/>
      <c r="C223" s="3"/>
      <c r="D223" s="6" t="s">
        <v>71</v>
      </c>
      <c r="E223" s="52">
        <v>3003.72</v>
      </c>
      <c r="F223" s="53">
        <v>292.81</v>
      </c>
      <c r="G223" s="53">
        <v>907.23</v>
      </c>
      <c r="H223" s="53">
        <v>330.25</v>
      </c>
      <c r="I223" s="53">
        <v>526.79</v>
      </c>
      <c r="J223" s="53">
        <v>369.07</v>
      </c>
      <c r="K223" s="53">
        <v>103.92</v>
      </c>
      <c r="L223" s="53">
        <v>9376.94</v>
      </c>
      <c r="M223" s="53">
        <v>2872.05</v>
      </c>
      <c r="N223" s="53">
        <v>1495.49</v>
      </c>
      <c r="O223" s="53">
        <v>1311.15</v>
      </c>
      <c r="P223" s="53">
        <v>1210.1199999999999</v>
      </c>
      <c r="Q223" s="11">
        <v>21799.54</v>
      </c>
      <c r="R223" s="51">
        <v>21799.54</v>
      </c>
      <c r="S223" s="95">
        <v>0.50739999999999996</v>
      </c>
      <c r="T223" s="51">
        <f t="shared" si="6"/>
        <v>11061.086595999999</v>
      </c>
    </row>
    <row r="224" spans="1:22" x14ac:dyDescent="0.2">
      <c r="A224" s="18"/>
      <c r="B224" s="20"/>
      <c r="C224" s="3"/>
      <c r="D224" s="6" t="s">
        <v>89</v>
      </c>
      <c r="E224" s="52"/>
      <c r="F224" s="53"/>
      <c r="G224" s="53">
        <v>7940.89</v>
      </c>
      <c r="H224" s="53">
        <v>2591.52</v>
      </c>
      <c r="I224" s="53">
        <v>1281.08</v>
      </c>
      <c r="J224" s="53">
        <v>1175.95</v>
      </c>
      <c r="K224" s="53">
        <v>4674.67</v>
      </c>
      <c r="L224" s="53">
        <v>5819.46</v>
      </c>
      <c r="M224" s="53">
        <v>692.59</v>
      </c>
      <c r="N224" s="53">
        <v>2558.6999999999998</v>
      </c>
      <c r="O224" s="53">
        <v>6339.91</v>
      </c>
      <c r="P224" s="53">
        <v>8195.66</v>
      </c>
      <c r="Q224" s="11">
        <v>41270.430000000008</v>
      </c>
      <c r="R224" s="51">
        <v>41270.430000000008</v>
      </c>
      <c r="S224" s="95">
        <v>0.50739999999999996</v>
      </c>
      <c r="T224" s="51">
        <f t="shared" si="6"/>
        <v>20940.616182000002</v>
      </c>
    </row>
    <row r="225" spans="1:20" x14ac:dyDescent="0.2">
      <c r="A225" s="18"/>
      <c r="B225" s="20"/>
      <c r="C225" s="3"/>
      <c r="D225" s="6" t="s">
        <v>72</v>
      </c>
      <c r="E225" s="52">
        <v>54921.83</v>
      </c>
      <c r="F225" s="53">
        <v>128387.56</v>
      </c>
      <c r="G225" s="53">
        <v>110973.4</v>
      </c>
      <c r="H225" s="53">
        <v>110819.9</v>
      </c>
      <c r="I225" s="53">
        <v>85677.35</v>
      </c>
      <c r="J225" s="53">
        <v>125649.16</v>
      </c>
      <c r="K225" s="53">
        <v>105631.77</v>
      </c>
      <c r="L225" s="53">
        <v>89725.16</v>
      </c>
      <c r="M225" s="53">
        <v>119772.96</v>
      </c>
      <c r="N225" s="53">
        <v>221197.18</v>
      </c>
      <c r="O225" s="53">
        <v>159005.9</v>
      </c>
      <c r="P225" s="53">
        <v>72615.839999999997</v>
      </c>
      <c r="Q225" s="11">
        <v>1384378.01</v>
      </c>
      <c r="R225" s="51">
        <v>1384378.01</v>
      </c>
      <c r="S225" s="95">
        <v>0.50739999999999996</v>
      </c>
      <c r="T225" s="51">
        <f t="shared" si="6"/>
        <v>702433.40227399999</v>
      </c>
    </row>
    <row r="226" spans="1:20" x14ac:dyDescent="0.2">
      <c r="A226" s="18"/>
      <c r="B226" s="20"/>
      <c r="C226" s="7" t="s">
        <v>194</v>
      </c>
      <c r="D226" s="8"/>
      <c r="E226" s="37">
        <v>348012.54</v>
      </c>
      <c r="F226" s="38">
        <v>312051.93</v>
      </c>
      <c r="G226" s="38">
        <v>349916.38</v>
      </c>
      <c r="H226" s="38">
        <v>470257.28</v>
      </c>
      <c r="I226" s="38">
        <v>300832.95</v>
      </c>
      <c r="J226" s="38">
        <v>344354.72000000003</v>
      </c>
      <c r="K226" s="38">
        <v>445652.87</v>
      </c>
      <c r="L226" s="38">
        <v>425442.15</v>
      </c>
      <c r="M226" s="38">
        <v>384394.51000000007</v>
      </c>
      <c r="N226" s="38">
        <v>516662.06</v>
      </c>
      <c r="O226" s="38">
        <v>705748.36</v>
      </c>
      <c r="P226" s="38">
        <v>702177.86</v>
      </c>
      <c r="Q226" s="10">
        <v>5305503.6100000003</v>
      </c>
      <c r="R226" s="30">
        <v>5305503.6100000003</v>
      </c>
      <c r="S226" s="92">
        <f>+T226/R226</f>
        <v>0.46734517023804262</v>
      </c>
      <c r="T226" s="30">
        <f>SUBTOTAL(9,T220:T225)</f>
        <v>2479501.4878139999</v>
      </c>
    </row>
    <row r="227" spans="1:20" x14ac:dyDescent="0.2">
      <c r="A227" s="18"/>
      <c r="B227" s="22" t="s">
        <v>195</v>
      </c>
      <c r="C227" s="23"/>
      <c r="D227" s="23"/>
      <c r="E227" s="39">
        <v>348012.54</v>
      </c>
      <c r="F227" s="40">
        <v>312051.93</v>
      </c>
      <c r="G227" s="40">
        <v>349916.38</v>
      </c>
      <c r="H227" s="40">
        <v>470257.28</v>
      </c>
      <c r="I227" s="40">
        <v>300832.95</v>
      </c>
      <c r="J227" s="40">
        <v>344354.72000000003</v>
      </c>
      <c r="K227" s="40">
        <v>445652.87</v>
      </c>
      <c r="L227" s="40">
        <v>425442.15</v>
      </c>
      <c r="M227" s="40">
        <v>384394.51000000007</v>
      </c>
      <c r="N227" s="40">
        <v>516662.06</v>
      </c>
      <c r="O227" s="40">
        <v>705748.36</v>
      </c>
      <c r="P227" s="40">
        <v>702177.86</v>
      </c>
      <c r="Q227" s="24">
        <v>5305503.6100000003</v>
      </c>
      <c r="R227" s="31">
        <v>5305503.6100000003</v>
      </c>
      <c r="S227" s="93">
        <f>+T227/R227</f>
        <v>0.46734517023804262</v>
      </c>
      <c r="T227" s="31">
        <f>SUBTOTAL(9,T220:T226)</f>
        <v>2479501.4878139999</v>
      </c>
    </row>
    <row r="228" spans="1:20" x14ac:dyDescent="0.2">
      <c r="A228" s="135" t="s">
        <v>196</v>
      </c>
      <c r="B228" s="136"/>
      <c r="C228" s="136"/>
      <c r="D228" s="136"/>
      <c r="E228" s="138">
        <v>348012.54</v>
      </c>
      <c r="F228" s="139">
        <v>312051.93</v>
      </c>
      <c r="G228" s="139">
        <v>349916.38</v>
      </c>
      <c r="H228" s="139">
        <v>470257.28</v>
      </c>
      <c r="I228" s="139">
        <v>300832.95</v>
      </c>
      <c r="J228" s="139">
        <v>344354.72000000003</v>
      </c>
      <c r="K228" s="139">
        <v>445652.87</v>
      </c>
      <c r="L228" s="139">
        <v>425442.15</v>
      </c>
      <c r="M228" s="139">
        <v>384394.51000000007</v>
      </c>
      <c r="N228" s="139">
        <v>516662.06</v>
      </c>
      <c r="O228" s="139">
        <v>705748.36</v>
      </c>
      <c r="P228" s="139">
        <v>702177.86</v>
      </c>
      <c r="Q228" s="140">
        <v>5305503.6100000003</v>
      </c>
      <c r="R228" s="152">
        <v>5305503.6100000003</v>
      </c>
      <c r="S228" s="186">
        <f>+T228/R228</f>
        <v>0.46734517023804262</v>
      </c>
      <c r="T228" s="152">
        <f>SUBTOTAL(9,T220:T227)</f>
        <v>2479501.4878139999</v>
      </c>
    </row>
    <row r="229" spans="1:20" ht="13.5" thickBot="1" x14ac:dyDescent="0.25">
      <c r="A229" s="4"/>
      <c r="B229" s="4"/>
      <c r="C229" s="4"/>
      <c r="D229" s="4"/>
      <c r="E229" s="35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9"/>
      <c r="R229" s="29"/>
      <c r="S229" s="91"/>
      <c r="T229" s="29"/>
    </row>
    <row r="230" spans="1:20" ht="13.5" thickBot="1" x14ac:dyDescent="0.25">
      <c r="A230" s="142" t="s">
        <v>17</v>
      </c>
      <c r="B230" s="143"/>
      <c r="C230" s="143"/>
      <c r="D230" s="143"/>
      <c r="E230" s="144">
        <v>2887541.84</v>
      </c>
      <c r="F230" s="145">
        <v>702667.15000000014</v>
      </c>
      <c r="G230" s="145">
        <v>1633551.0299999996</v>
      </c>
      <c r="H230" s="145">
        <v>1511020.6</v>
      </c>
      <c r="I230" s="145">
        <v>1058289.1400000001</v>
      </c>
      <c r="J230" s="145">
        <v>821670.5199999999</v>
      </c>
      <c r="K230" s="145">
        <v>2847692.66</v>
      </c>
      <c r="L230" s="145">
        <v>2830116.8</v>
      </c>
      <c r="M230" s="145">
        <v>870343.25</v>
      </c>
      <c r="N230" s="145">
        <v>8218400.5799999973</v>
      </c>
      <c r="O230" s="145">
        <v>5178711.78</v>
      </c>
      <c r="P230" s="145">
        <v>8340337.1899999995</v>
      </c>
      <c r="Q230" s="146">
        <v>36900342.539999992</v>
      </c>
      <c r="R230" s="153">
        <v>36900342.539999992</v>
      </c>
      <c r="S230" s="189">
        <f>+T230/R230</f>
        <v>0.50164094658011271</v>
      </c>
      <c r="T230" s="153">
        <f>+T228+T218+T191+T142+T66+T11</f>
        <v>18510722.760895997</v>
      </c>
    </row>
  </sheetData>
  <pageMargins left="0.5" right="0.5" top="0.75" bottom="0.75" header="0.3" footer="0.3"/>
  <pageSetup scale="46" fitToWidth="2" fitToHeight="2" orientation="landscape" r:id="rId1"/>
  <headerFooter>
    <oddHeader>&amp;R&amp;8TO2019 Draft Annual Update
Attachment 4
WP-Schedule 10-Recorded CWIP Expenditures 2017
Page &amp;P of &amp;N</oddHeader>
  </headerFooter>
  <customProperties>
    <customPr name="_pios_id" r:id="rId2"/>
  </customProperties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zoomScale="80" zoomScaleNormal="80" zoomScaleSheetLayoutView="50" zoomScalePageLayoutView="60" workbookViewId="0">
      <selection activeCell="B19" sqref="B19"/>
    </sheetView>
  </sheetViews>
  <sheetFormatPr defaultRowHeight="12.75" x14ac:dyDescent="0.2"/>
  <cols>
    <col min="1" max="1" width="16.5703125" customWidth="1"/>
    <col min="2" max="2" width="40.7109375" customWidth="1"/>
    <col min="3" max="3" width="25.7109375" customWidth="1"/>
    <col min="4" max="4" width="40.7109375" customWidth="1"/>
    <col min="5" max="5" width="6.85546875" bestFit="1" customWidth="1"/>
    <col min="6" max="6" width="8.7109375" customWidth="1"/>
    <col min="7" max="7" width="13.28515625" bestFit="1" customWidth="1"/>
    <col min="8" max="8" width="11.28515625" bestFit="1" customWidth="1"/>
    <col min="9" max="9" width="8.28515625" style="96" bestFit="1" customWidth="1"/>
    <col min="10" max="10" width="15.5703125" bestFit="1" customWidth="1"/>
  </cols>
  <sheetData>
    <row r="1" spans="1:19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97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25</v>
      </c>
      <c r="B2" t="s">
        <v>8</v>
      </c>
    </row>
    <row r="5" spans="1:19" s="62" customFormat="1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90"/>
      <c r="J5" s="134"/>
    </row>
    <row r="6" spans="1:19" s="62" customFormat="1" x14ac:dyDescent="0.2">
      <c r="A6" s="134"/>
      <c r="B6" s="134"/>
      <c r="C6" s="134"/>
      <c r="D6" s="134"/>
      <c r="E6" s="135">
        <v>2017</v>
      </c>
      <c r="F6" s="136"/>
      <c r="G6" s="133" t="s">
        <v>16</v>
      </c>
      <c r="H6" s="151" t="s">
        <v>17</v>
      </c>
      <c r="I6" s="185" t="s">
        <v>586</v>
      </c>
      <c r="J6" s="151" t="s">
        <v>588</v>
      </c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16"/>
      <c r="H7" s="28"/>
      <c r="I7" s="90"/>
      <c r="J7" s="28"/>
    </row>
    <row r="8" spans="1:19" x14ac:dyDescent="0.2">
      <c r="A8" s="17" t="s">
        <v>9</v>
      </c>
      <c r="B8" s="19" t="s">
        <v>10</v>
      </c>
      <c r="C8" s="2" t="s">
        <v>11</v>
      </c>
      <c r="D8" s="4" t="s">
        <v>12</v>
      </c>
      <c r="E8" s="35">
        <v>154.42000000000002</v>
      </c>
      <c r="F8" s="36"/>
      <c r="G8" s="9">
        <v>154.42000000000002</v>
      </c>
      <c r="H8" s="29">
        <v>154.42000000000002</v>
      </c>
      <c r="I8" s="91">
        <v>0.89</v>
      </c>
      <c r="J8" s="29">
        <f>G8*I8</f>
        <v>137.43380000000002</v>
      </c>
    </row>
    <row r="9" spans="1:19" x14ac:dyDescent="0.2">
      <c r="A9" s="18"/>
      <c r="B9" s="20"/>
      <c r="C9" s="7" t="s">
        <v>18</v>
      </c>
      <c r="D9" s="8"/>
      <c r="E9" s="37">
        <v>154.42000000000002</v>
      </c>
      <c r="F9" s="38"/>
      <c r="G9" s="10">
        <v>154.42000000000002</v>
      </c>
      <c r="H9" s="30">
        <v>154.42000000000002</v>
      </c>
      <c r="I9" s="92">
        <v>0.89</v>
      </c>
      <c r="J9" s="30">
        <f t="shared" ref="J9:J14" si="0">G9*I9</f>
        <v>137.43380000000002</v>
      </c>
    </row>
    <row r="10" spans="1:19" x14ac:dyDescent="0.2">
      <c r="A10" s="18"/>
      <c r="B10" s="22" t="s">
        <v>19</v>
      </c>
      <c r="C10" s="23"/>
      <c r="D10" s="23"/>
      <c r="E10" s="39">
        <v>154.42000000000002</v>
      </c>
      <c r="F10" s="40"/>
      <c r="G10" s="24">
        <v>154.42000000000002</v>
      </c>
      <c r="H10" s="31">
        <v>154.42000000000002</v>
      </c>
      <c r="I10" s="93">
        <v>0.89</v>
      </c>
      <c r="J10" s="31">
        <f t="shared" si="0"/>
        <v>137.43380000000002</v>
      </c>
    </row>
    <row r="11" spans="1:19" x14ac:dyDescent="0.2">
      <c r="A11" s="18"/>
      <c r="B11" s="19" t="s">
        <v>14</v>
      </c>
      <c r="C11" s="2" t="s">
        <v>11</v>
      </c>
      <c r="D11" s="4" t="s">
        <v>12</v>
      </c>
      <c r="E11" s="35">
        <v>40.68</v>
      </c>
      <c r="F11" s="36">
        <v>-40.68</v>
      </c>
      <c r="G11" s="9">
        <v>0</v>
      </c>
      <c r="H11" s="29">
        <v>0</v>
      </c>
      <c r="I11" s="91">
        <v>0.89</v>
      </c>
      <c r="J11" s="29">
        <f t="shared" si="0"/>
        <v>0</v>
      </c>
    </row>
    <row r="12" spans="1:19" x14ac:dyDescent="0.2">
      <c r="A12" s="18"/>
      <c r="B12" s="20"/>
      <c r="C12" s="7" t="s">
        <v>18</v>
      </c>
      <c r="D12" s="8"/>
      <c r="E12" s="37">
        <v>40.68</v>
      </c>
      <c r="F12" s="38">
        <v>-40.68</v>
      </c>
      <c r="G12" s="10">
        <v>0</v>
      </c>
      <c r="H12" s="30">
        <v>0</v>
      </c>
      <c r="I12" s="92">
        <v>0.89</v>
      </c>
      <c r="J12" s="30">
        <f t="shared" si="0"/>
        <v>0</v>
      </c>
    </row>
    <row r="13" spans="1:19" x14ac:dyDescent="0.2">
      <c r="A13" s="18"/>
      <c r="B13" s="22" t="s">
        <v>20</v>
      </c>
      <c r="C13" s="23"/>
      <c r="D13" s="23"/>
      <c r="E13" s="39">
        <v>40.68</v>
      </c>
      <c r="F13" s="40">
        <v>-40.68</v>
      </c>
      <c r="G13" s="24">
        <v>0</v>
      </c>
      <c r="H13" s="31">
        <v>0</v>
      </c>
      <c r="I13" s="93">
        <v>0.89</v>
      </c>
      <c r="J13" s="31">
        <f t="shared" si="0"/>
        <v>0</v>
      </c>
    </row>
    <row r="14" spans="1:19" x14ac:dyDescent="0.2">
      <c r="A14" s="135" t="s">
        <v>21</v>
      </c>
      <c r="B14" s="136"/>
      <c r="C14" s="136"/>
      <c r="D14" s="136"/>
      <c r="E14" s="138">
        <v>195.10000000000002</v>
      </c>
      <c r="F14" s="139">
        <v>-40.68</v>
      </c>
      <c r="G14" s="140">
        <v>154.42000000000002</v>
      </c>
      <c r="H14" s="152">
        <v>154.42000000000002</v>
      </c>
      <c r="I14" s="186">
        <v>0.89</v>
      </c>
      <c r="J14" s="152">
        <f t="shared" si="0"/>
        <v>137.43380000000002</v>
      </c>
    </row>
    <row r="15" spans="1:19" x14ac:dyDescent="0.2">
      <c r="A15" s="4"/>
      <c r="B15" s="4"/>
      <c r="C15" s="4"/>
      <c r="D15" s="4"/>
      <c r="E15" s="35"/>
      <c r="F15" s="36"/>
      <c r="G15" s="9"/>
      <c r="H15" s="29"/>
      <c r="I15" s="91"/>
      <c r="J15" s="29"/>
    </row>
    <row r="16" spans="1:19" x14ac:dyDescent="0.2">
      <c r="A16" s="17" t="s">
        <v>15</v>
      </c>
      <c r="B16" s="19" t="s">
        <v>14</v>
      </c>
      <c r="C16" s="2" t="s">
        <v>11</v>
      </c>
      <c r="D16" s="4" t="s">
        <v>12</v>
      </c>
      <c r="E16" s="35">
        <v>64.7</v>
      </c>
      <c r="F16" s="36">
        <v>-13.3</v>
      </c>
      <c r="G16" s="9">
        <v>51.400000000000006</v>
      </c>
      <c r="H16" s="29">
        <v>51.400000000000006</v>
      </c>
      <c r="I16" s="91">
        <v>0.89</v>
      </c>
      <c r="J16" s="29">
        <f t="shared" ref="J16:J19" si="1">G16*I16</f>
        <v>45.746000000000002</v>
      </c>
    </row>
    <row r="17" spans="1:19" x14ac:dyDescent="0.2">
      <c r="A17" s="18"/>
      <c r="B17" s="20"/>
      <c r="C17" s="7" t="s">
        <v>18</v>
      </c>
      <c r="D17" s="8"/>
      <c r="E17" s="37">
        <v>64.7</v>
      </c>
      <c r="F17" s="38">
        <v>-13.3</v>
      </c>
      <c r="G17" s="10">
        <v>51.400000000000006</v>
      </c>
      <c r="H17" s="30">
        <v>51.400000000000006</v>
      </c>
      <c r="I17" s="92">
        <v>0.89</v>
      </c>
      <c r="J17" s="30">
        <f t="shared" si="1"/>
        <v>45.746000000000002</v>
      </c>
    </row>
    <row r="18" spans="1:19" x14ac:dyDescent="0.2">
      <c r="A18" s="18"/>
      <c r="B18" s="22" t="s">
        <v>20</v>
      </c>
      <c r="C18" s="23"/>
      <c r="D18" s="23"/>
      <c r="E18" s="39">
        <v>64.7</v>
      </c>
      <c r="F18" s="40">
        <v>-13.3</v>
      </c>
      <c r="G18" s="24">
        <v>51.400000000000006</v>
      </c>
      <c r="H18" s="31">
        <v>51.400000000000006</v>
      </c>
      <c r="I18" s="93">
        <v>0.89</v>
      </c>
      <c r="J18" s="31">
        <f t="shared" si="1"/>
        <v>45.746000000000002</v>
      </c>
    </row>
    <row r="19" spans="1:19" x14ac:dyDescent="0.2">
      <c r="A19" s="135" t="s">
        <v>22</v>
      </c>
      <c r="B19" s="136"/>
      <c r="C19" s="136"/>
      <c r="D19" s="136"/>
      <c r="E19" s="138">
        <v>64.7</v>
      </c>
      <c r="F19" s="139">
        <v>-13.3</v>
      </c>
      <c r="G19" s="140">
        <v>51.400000000000006</v>
      </c>
      <c r="H19" s="152">
        <v>51.400000000000006</v>
      </c>
      <c r="I19" s="186">
        <v>0.89</v>
      </c>
      <c r="J19" s="152">
        <f t="shared" si="1"/>
        <v>45.746000000000002</v>
      </c>
    </row>
    <row r="20" spans="1:19" ht="13.5" thickBot="1" x14ac:dyDescent="0.25">
      <c r="A20" s="4"/>
      <c r="B20" s="4"/>
      <c r="C20" s="4"/>
      <c r="D20" s="4"/>
      <c r="E20" s="35"/>
      <c r="F20" s="36"/>
      <c r="G20" s="9"/>
      <c r="H20" s="29"/>
      <c r="I20" s="91"/>
      <c r="J20" s="29"/>
    </row>
    <row r="21" spans="1:19" ht="13.5" thickBot="1" x14ac:dyDescent="0.25">
      <c r="A21" s="142" t="s">
        <v>17</v>
      </c>
      <c r="B21" s="143"/>
      <c r="C21" s="143"/>
      <c r="D21" s="143"/>
      <c r="E21" s="144">
        <v>259.8</v>
      </c>
      <c r="F21" s="145">
        <v>-53.980000000000004</v>
      </c>
      <c r="G21" s="146">
        <v>205.82000000000002</v>
      </c>
      <c r="H21" s="153">
        <v>205.82000000000002</v>
      </c>
      <c r="I21" s="189">
        <v>0.89</v>
      </c>
      <c r="J21" s="153">
        <f>G21*I21</f>
        <v>183.17980000000003</v>
      </c>
    </row>
    <row r="26" spans="1:19" x14ac:dyDescent="0.2">
      <c r="R26" s="6"/>
      <c r="S26" s="6"/>
    </row>
    <row r="27" spans="1:19" x14ac:dyDescent="0.2">
      <c r="R27" s="6"/>
      <c r="S27" s="6"/>
    </row>
    <row r="28" spans="1:19" x14ac:dyDescent="0.2">
      <c r="R28" s="6"/>
      <c r="S28" s="6"/>
    </row>
    <row r="29" spans="1:19" x14ac:dyDescent="0.2">
      <c r="R29" s="6"/>
      <c r="S29" s="6"/>
    </row>
  </sheetData>
  <pageMargins left="0.7" right="0.7" top="0.75" bottom="0.75" header="0.3" footer="0.3"/>
  <pageSetup scale="6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97</vt:i4>
      </vt:variant>
      <vt:variant>
        <vt:lpstr>Named Ranges</vt:lpstr>
      </vt:variant>
      <vt:variant>
        <vt:i4>83</vt:i4>
      </vt:variant>
    </vt:vector>
  </HeadingPairs>
  <TitlesOfParts>
    <vt:vector size="180" baseType="lpstr">
      <vt:lpstr>DCR -&gt;</vt:lpstr>
      <vt:lpstr>800403645</vt:lpstr>
      <vt:lpstr>800063033</vt:lpstr>
      <vt:lpstr>800062902</vt:lpstr>
      <vt:lpstr>800062850</vt:lpstr>
      <vt:lpstr>800062846</vt:lpstr>
      <vt:lpstr>800062527</vt:lpstr>
      <vt:lpstr>800062494</vt:lpstr>
      <vt:lpstr>800051690</vt:lpstr>
      <vt:lpstr>TRTP Seg 3B -&gt;</vt:lpstr>
      <vt:lpstr>800063658</vt:lpstr>
      <vt:lpstr>901374880</vt:lpstr>
      <vt:lpstr>900604086</vt:lpstr>
      <vt:lpstr>800452215</vt:lpstr>
      <vt:lpstr>800062547</vt:lpstr>
      <vt:lpstr>TRTP Seg 3C -&gt;</vt:lpstr>
      <vt:lpstr>800219631</vt:lpstr>
      <vt:lpstr>800051827</vt:lpstr>
      <vt:lpstr>TRTP Seg 4 -&gt;</vt:lpstr>
      <vt:lpstr>800217211</vt:lpstr>
      <vt:lpstr>800217116</vt:lpstr>
      <vt:lpstr>800051900</vt:lpstr>
      <vt:lpstr>TRTP Seg 5 -&gt;</vt:lpstr>
      <vt:lpstr>800217232</vt:lpstr>
      <vt:lpstr>TRTP Seg 6 -&gt;</vt:lpstr>
      <vt:lpstr>800217316</vt:lpstr>
      <vt:lpstr>TRTP Seg 7 -&gt;</vt:lpstr>
      <vt:lpstr>800218138</vt:lpstr>
      <vt:lpstr>800218130</vt:lpstr>
      <vt:lpstr>TRTP Seg 8 -&gt;</vt:lpstr>
      <vt:lpstr>800218645</vt:lpstr>
      <vt:lpstr>TRTP Seg 8A -&gt;</vt:lpstr>
      <vt:lpstr>901486465</vt:lpstr>
      <vt:lpstr>901109253</vt:lpstr>
      <vt:lpstr>901109252</vt:lpstr>
      <vt:lpstr>901094249</vt:lpstr>
      <vt:lpstr>901094247</vt:lpstr>
      <vt:lpstr>900610533</vt:lpstr>
      <vt:lpstr>801479004</vt:lpstr>
      <vt:lpstr>801025887</vt:lpstr>
      <vt:lpstr>TRTP Seg 9 -&gt;</vt:lpstr>
      <vt:lpstr>900817489</vt:lpstr>
      <vt:lpstr>900516432</vt:lpstr>
      <vt:lpstr>800219576</vt:lpstr>
      <vt:lpstr>800216929</vt:lpstr>
      <vt:lpstr>800216839</vt:lpstr>
      <vt:lpstr>800148387</vt:lpstr>
      <vt:lpstr>TRTP Seg 10 -&gt;</vt:lpstr>
      <vt:lpstr>800217239</vt:lpstr>
      <vt:lpstr>TRTP Seg 11 -&gt;</vt:lpstr>
      <vt:lpstr>800217381</vt:lpstr>
      <vt:lpstr>800217366</vt:lpstr>
      <vt:lpstr>800217339</vt:lpstr>
      <vt:lpstr>Rancho Vista -&gt;</vt:lpstr>
      <vt:lpstr>800062697</vt:lpstr>
      <vt:lpstr>Red Bluff -&gt;</vt:lpstr>
      <vt:lpstr>901363478</vt:lpstr>
      <vt:lpstr>900248417</vt:lpstr>
      <vt:lpstr>CRSE -&gt;</vt:lpstr>
      <vt:lpstr>900603422</vt:lpstr>
      <vt:lpstr>900603420</vt:lpstr>
      <vt:lpstr>800404139</vt:lpstr>
      <vt:lpstr>WOD -&gt;</vt:lpstr>
      <vt:lpstr>901460764</vt:lpstr>
      <vt:lpstr>901453926</vt:lpstr>
      <vt:lpstr>901453925</vt:lpstr>
      <vt:lpstr>901453924</vt:lpstr>
      <vt:lpstr>901453923</vt:lpstr>
      <vt:lpstr>901453922</vt:lpstr>
      <vt:lpstr>801275175</vt:lpstr>
      <vt:lpstr>800062511</vt:lpstr>
      <vt:lpstr>Whirlwind Expansion -&gt;</vt:lpstr>
      <vt:lpstr>901368041</vt:lpstr>
      <vt:lpstr>901307713</vt:lpstr>
      <vt:lpstr>901074543</vt:lpstr>
      <vt:lpstr>Calcite -&gt;</vt:lpstr>
      <vt:lpstr>900295954</vt:lpstr>
      <vt:lpstr>Mesa Substation -&gt;</vt:lpstr>
      <vt:lpstr>902178838</vt:lpstr>
      <vt:lpstr>902132967</vt:lpstr>
      <vt:lpstr>902132965</vt:lpstr>
      <vt:lpstr>902124398</vt:lpstr>
      <vt:lpstr>902124396</vt:lpstr>
      <vt:lpstr>902124395</vt:lpstr>
      <vt:lpstr>902124390</vt:lpstr>
      <vt:lpstr>902124387</vt:lpstr>
      <vt:lpstr>901777019</vt:lpstr>
      <vt:lpstr>901564029</vt:lpstr>
      <vt:lpstr>901564026</vt:lpstr>
      <vt:lpstr>901560422</vt:lpstr>
      <vt:lpstr>901197441</vt:lpstr>
      <vt:lpstr>901192483</vt:lpstr>
      <vt:lpstr>901192481</vt:lpstr>
      <vt:lpstr>901192480</vt:lpstr>
      <vt:lpstr>901192358</vt:lpstr>
      <vt:lpstr>900959223</vt:lpstr>
      <vt:lpstr>801291267</vt:lpstr>
      <vt:lpstr>'901094249'!Print_Area</vt:lpstr>
      <vt:lpstr>'901453922'!Print_Area</vt:lpstr>
      <vt:lpstr>'901453923'!Print_Area</vt:lpstr>
      <vt:lpstr>'901453925'!Print_Area</vt:lpstr>
      <vt:lpstr>'902132967'!Print_Area</vt:lpstr>
      <vt:lpstr>'800051690'!Print_Titles</vt:lpstr>
      <vt:lpstr>'800051827'!Print_Titles</vt:lpstr>
      <vt:lpstr>'800051900'!Print_Titles</vt:lpstr>
      <vt:lpstr>'800062494'!Print_Titles</vt:lpstr>
      <vt:lpstr>'800062511'!Print_Titles</vt:lpstr>
      <vt:lpstr>'800062527'!Print_Titles</vt:lpstr>
      <vt:lpstr>'800062547'!Print_Titles</vt:lpstr>
      <vt:lpstr>'800062697'!Print_Titles</vt:lpstr>
      <vt:lpstr>'800062846'!Print_Titles</vt:lpstr>
      <vt:lpstr>'800062850'!Print_Titles</vt:lpstr>
      <vt:lpstr>'800062902'!Print_Titles</vt:lpstr>
      <vt:lpstr>'800063033'!Print_Titles</vt:lpstr>
      <vt:lpstr>'800063658'!Print_Titles</vt:lpstr>
      <vt:lpstr>'800148387'!Print_Titles</vt:lpstr>
      <vt:lpstr>'800216839'!Print_Titles</vt:lpstr>
      <vt:lpstr>'800216929'!Print_Titles</vt:lpstr>
      <vt:lpstr>'800217116'!Print_Titles</vt:lpstr>
      <vt:lpstr>'800217211'!Print_Titles</vt:lpstr>
      <vt:lpstr>'800217232'!Print_Titles</vt:lpstr>
      <vt:lpstr>'800217239'!Print_Titles</vt:lpstr>
      <vt:lpstr>'800217316'!Print_Titles</vt:lpstr>
      <vt:lpstr>'800217339'!Print_Titles</vt:lpstr>
      <vt:lpstr>'800217366'!Print_Titles</vt:lpstr>
      <vt:lpstr>'800217381'!Print_Titles</vt:lpstr>
      <vt:lpstr>'800218130'!Print_Titles</vt:lpstr>
      <vt:lpstr>'800218138'!Print_Titles</vt:lpstr>
      <vt:lpstr>'800218645'!Print_Titles</vt:lpstr>
      <vt:lpstr>'800219576'!Print_Titles</vt:lpstr>
      <vt:lpstr>'800219631'!Print_Titles</vt:lpstr>
      <vt:lpstr>'800403645'!Print_Titles</vt:lpstr>
      <vt:lpstr>'800404139'!Print_Titles</vt:lpstr>
      <vt:lpstr>'800452215'!Print_Titles</vt:lpstr>
      <vt:lpstr>'801025887'!Print_Titles</vt:lpstr>
      <vt:lpstr>'801275175'!Print_Titles</vt:lpstr>
      <vt:lpstr>'801291267'!Print_Titles</vt:lpstr>
      <vt:lpstr>'801479004'!Print_Titles</vt:lpstr>
      <vt:lpstr>'900248417'!Print_Titles</vt:lpstr>
      <vt:lpstr>'900295954'!Print_Titles</vt:lpstr>
      <vt:lpstr>'900516432'!Print_Titles</vt:lpstr>
      <vt:lpstr>'900603420'!Print_Titles</vt:lpstr>
      <vt:lpstr>'900603422'!Print_Titles</vt:lpstr>
      <vt:lpstr>'900604086'!Print_Titles</vt:lpstr>
      <vt:lpstr>'900610533'!Print_Titles</vt:lpstr>
      <vt:lpstr>'900817489'!Print_Titles</vt:lpstr>
      <vt:lpstr>'900959223'!Print_Titles</vt:lpstr>
      <vt:lpstr>'901074543'!Print_Titles</vt:lpstr>
      <vt:lpstr>'901094247'!Print_Titles</vt:lpstr>
      <vt:lpstr>'901094249'!Print_Titles</vt:lpstr>
      <vt:lpstr>'901109252'!Print_Titles</vt:lpstr>
      <vt:lpstr>'901109253'!Print_Titles</vt:lpstr>
      <vt:lpstr>'901192358'!Print_Titles</vt:lpstr>
      <vt:lpstr>'901192480'!Print_Titles</vt:lpstr>
      <vt:lpstr>'901192481'!Print_Titles</vt:lpstr>
      <vt:lpstr>'901192483'!Print_Titles</vt:lpstr>
      <vt:lpstr>'901197441'!Print_Titles</vt:lpstr>
      <vt:lpstr>'901307713'!Print_Titles</vt:lpstr>
      <vt:lpstr>'901363478'!Print_Titles</vt:lpstr>
      <vt:lpstr>'901368041'!Print_Titles</vt:lpstr>
      <vt:lpstr>'901374880'!Print_Titles</vt:lpstr>
      <vt:lpstr>'901453922'!Print_Titles</vt:lpstr>
      <vt:lpstr>'901453923'!Print_Titles</vt:lpstr>
      <vt:lpstr>'901453924'!Print_Titles</vt:lpstr>
      <vt:lpstr>'901453925'!Print_Titles</vt:lpstr>
      <vt:lpstr>'901453926'!Print_Titles</vt:lpstr>
      <vt:lpstr>'901460764'!Print_Titles</vt:lpstr>
      <vt:lpstr>'901486465'!Print_Titles</vt:lpstr>
      <vt:lpstr>'901560422'!Print_Titles</vt:lpstr>
      <vt:lpstr>'901564026'!Print_Titles</vt:lpstr>
      <vt:lpstr>'901564029'!Print_Titles</vt:lpstr>
      <vt:lpstr>'901777019'!Print_Titles</vt:lpstr>
      <vt:lpstr>'902124387'!Print_Titles</vt:lpstr>
      <vt:lpstr>'902124390'!Print_Titles</vt:lpstr>
      <vt:lpstr>'902124395'!Print_Titles</vt:lpstr>
      <vt:lpstr>'902124396'!Print_Titles</vt:lpstr>
      <vt:lpstr>'902124398'!Print_Titles</vt:lpstr>
      <vt:lpstr>'902132965'!Print_Titles</vt:lpstr>
      <vt:lpstr>'902132967'!Print_Titles</vt:lpstr>
      <vt:lpstr>'902178838'!Print_Titles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2018-05-30T15:50:25Z</dcterms:created>
  <dcterms:modified xsi:type="dcterms:W3CDTF">2018-06-11T20:56:18Z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{19B6EE23-56DD-4309-ABF8-01004D0D2699}</vt:lpwstr>
  </property>
</Properties>
</file>