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S:\FERC-REG\FERC\FERC Contract &amp; Cost Analysis\2020 FERC Rate Case TO2020\12-Dec 1-Annual Informational Filing\Workpapers\"/>
    </mc:Choice>
  </mc:AlternateContent>
  <xr:revisionPtr revIDLastSave="0" documentId="13_ncr:1_{B22EC65B-0C95-4111-A25F-E9FED8E0A49D}" xr6:coauthVersionLast="40" xr6:coauthVersionMax="40" xr10:uidLastSave="{00000000-0000-0000-0000-000000000000}"/>
  <bookViews>
    <workbookView xWindow="0" yWindow="0" windowWidth="23040" windowHeight="9855" activeTab="1" xr2:uid="{00000000-000D-0000-FFFF-FFFF00000000}"/>
  </bookViews>
  <sheets>
    <sheet name="Monthly WF Recorded 925" sheetId="1" r:id="rId1"/>
    <sheet name="Monthly Payments" sheetId="2" r:id="rId2"/>
  </sheets>
  <definedNames>
    <definedName name="_xlnm.Print_Area" localSheetId="1">'Monthly Payments'!$A$1:$D$24</definedName>
    <definedName name="_xlnm.Print_Area" localSheetId="0">'Monthly WF Recorded 925'!$A$1:$H$46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7" i="1" l="1"/>
  <c r="C19" i="2" l="1"/>
  <c r="D19" i="2"/>
  <c r="C24" i="1" l="1"/>
  <c r="G29" i="1" l="1"/>
  <c r="D11" i="1" l="1"/>
  <c r="E24" i="1" l="1"/>
  <c r="F11" i="1"/>
  <c r="D12" i="1" s="1"/>
  <c r="F12" i="1" l="1"/>
  <c r="D13" i="1" s="1"/>
  <c r="F13" i="1" l="1"/>
  <c r="D14" i="1" l="1"/>
  <c r="F14" i="1" s="1"/>
  <c r="D15" i="1" s="1"/>
  <c r="F15" i="1" s="1"/>
  <c r="D16" i="1" s="1"/>
  <c r="A12" i="1"/>
  <c r="A13" i="1" s="1"/>
  <c r="A14" i="1" s="1"/>
  <c r="A15" i="1" s="1"/>
  <c r="A16" i="1" s="1"/>
  <c r="A17" i="1" s="1"/>
  <c r="A18" i="1" s="1"/>
  <c r="A19" i="1" s="1"/>
  <c r="A20" i="1" s="1"/>
  <c r="A21" i="1" s="1"/>
  <c r="A22" i="1" s="1"/>
  <c r="A23" i="1" s="1"/>
  <c r="A24" i="1" s="1"/>
  <c r="F16" i="1" l="1"/>
  <c r="D17" i="1" s="1"/>
  <c r="F17" i="1" l="1"/>
  <c r="D18" i="1" s="1"/>
  <c r="F18" i="1" l="1"/>
  <c r="D19" i="1" s="1"/>
  <c r="F19" i="1" l="1"/>
  <c r="D20" i="1" s="1"/>
  <c r="F20" i="1" l="1"/>
  <c r="D21" i="1" s="1"/>
  <c r="F21" i="1" l="1"/>
  <c r="D22" i="1" s="1"/>
  <c r="F22" i="1" l="1"/>
  <c r="F2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Jeff Nelson</author>
    <author>Daniel Allstun</author>
  </authors>
  <commentList>
    <comment ref="F23" authorId="0" shapeId="0" xr:uid="{58B929F5-8416-402E-81E2-8FD7179D5DA0}">
      <text>
        <r>
          <rPr>
            <sz val="9"/>
            <color indexed="81"/>
            <rFont val="Tahoma"/>
            <family val="2"/>
          </rPr>
          <t>Column E Line 13 will become the value of Column C Line 1 in the following year</t>
        </r>
        <r>
          <rPr>
            <sz val="9"/>
            <color indexed="81"/>
            <rFont val="Tahoma"/>
            <family val="2"/>
          </rPr>
          <t xml:space="preserve">
</t>
        </r>
      </text>
    </comment>
    <comment ref="G26" authorId="1" shapeId="0" xr:uid="{26E0B771-6B68-4069-859A-9FC4EF0CCF71}">
      <text>
        <r>
          <rPr>
            <sz val="9"/>
            <color indexed="81"/>
            <rFont val="Tahoma"/>
            <family val="2"/>
          </rPr>
          <t xml:space="preserve">Annual incremental change to Wildfire reserve will be included in Account 925, Schedule 20, Line 6.
Since the Wildfire Reserve was taked in December 2018 there was no additional need to do an Annual Risk Assessment and therefore this value is zero.  Line 14 Col B's value will be used in 2019 recorded as original illustrated pursuant to the TO2018 Settlement (Docket No. ER18-169).  </t>
        </r>
      </text>
    </comment>
    <comment ref="G29" authorId="1" shapeId="0" xr:uid="{9E83EB92-FFDE-46F0-BD2F-A5CE78318D18}">
      <text>
        <r>
          <rPr>
            <sz val="9"/>
            <color indexed="81"/>
            <rFont val="Tahoma"/>
            <family val="2"/>
          </rPr>
          <t>Average Wildfire Unfunded Reserve will be reflected in average value on Schedule 34, Line 24, see Note 2</t>
        </r>
      </text>
    </comment>
  </commentList>
</comments>
</file>

<file path=xl/sharedStrings.xml><?xml version="1.0" encoding="utf-8"?>
<sst xmlns="http://schemas.openxmlformats.org/spreadsheetml/2006/main" count="50" uniqueCount="44">
  <si>
    <t>Line No.</t>
  </si>
  <si>
    <t>Month</t>
  </si>
  <si>
    <t>SOUTHERN CALIFORNIA EDISON COMPANY</t>
  </si>
  <si>
    <t>A</t>
  </si>
  <si>
    <t>B</t>
  </si>
  <si>
    <t>C</t>
  </si>
  <si>
    <t>Claim Payments (Enter Negative)</t>
  </si>
  <si>
    <t>Total Amount included in A&amp;G Acct 925</t>
  </si>
  <si>
    <t>($)</t>
  </si>
  <si>
    <t>Line 15. Annual Risk Assessment Change of SCE's Liability 2017/2018 Wildfire Claims per GAAP</t>
  </si>
  <si>
    <t>Line 17 * Line 18</t>
  </si>
  <si>
    <t>(Sch 27,Line 9)</t>
  </si>
  <si>
    <t>Accounts 925 &amp; 228</t>
  </si>
  <si>
    <t>2017/2018 Monthly Wildfire/Mudslide Events Damage Claims Recorded to Account 925</t>
  </si>
  <si>
    <t>$</t>
  </si>
  <si>
    <t>Outside Legal Expenses</t>
  </si>
  <si>
    <t>Insurance Payments &amp; Reimbursements</t>
  </si>
  <si>
    <t>Total</t>
  </si>
  <si>
    <t>C = Lag(C)  + B</t>
  </si>
  <si>
    <t>D</t>
  </si>
  <si>
    <t>E = C + D</t>
  </si>
  <si>
    <t>Line 14 Col B</t>
  </si>
  <si>
    <t>Line 16. Average of Beginning of Year and End of Year for Wildfire Reserve</t>
  </si>
  <si>
    <t>Notes:</t>
  </si>
  <si>
    <t xml:space="preserve">Line 17. End of Year Labor Allocator </t>
  </si>
  <si>
    <t>Line 18. Average BOY/EOY 2017/2018 Wildfire Claims included in Sch 34  Col 3 Line 24</t>
  </si>
  <si>
    <t>Events and consideration of the risks associated with litigation, SCE expects to incur a material loss in connection with the 2017/2018</t>
  </si>
  <si>
    <t>Wildfire/Mudslide Events and have accrued a charge, before recoveries and taxes, of $4.7 billion in the fourth quarter of 2018. SCE</t>
  </si>
  <si>
    <t>also recorded expected recoveries from insurance of $2.0 billion and expected recoveries through FERC electric rates of $135 million.</t>
  </si>
  <si>
    <t>The net charge to earnings recorded was $1.8 billion after-tax. This charge corresponds to the lower end of the reasonably estimated</t>
  </si>
  <si>
    <t>range of expected potential losses that may be incurred in connection with the 2017/2018 Wildfire/Mudslide Events and is subject to</t>
  </si>
  <si>
    <t>change as additional information becomes available. SCE will seek to offset any actual losses realized with recoveries from insurance</t>
  </si>
  <si>
    <t>policies in place at the time of the events and, to the extent actual losses exceed insurance, through electric rates. -Source 2018 FF1 page 123.51</t>
  </si>
  <si>
    <t>Based on SCE's internal review into the facts and circumstances of each of the 2017/2018 Wildfire/Mudslide.</t>
  </si>
  <si>
    <t>GAAP Wildfire Reserves for 2017/18 Wildfires &amp; Mudslides  Acct. 228.2 Balances</t>
  </si>
  <si>
    <t>Ending Balance 2017/18 Wildfire &amp; Mudslide Reserves Acct. 228.2</t>
  </si>
  <si>
    <t>2017/2018 Monthly Wildfire/Mudslide Events Damage Claims Recorded to Accounts 925 &amp; 228.2</t>
  </si>
  <si>
    <t>The values in Schedule 34 Line 24 will change in future years as the Labor Allocation factor changes and/or the Line 16 balance changes.</t>
  </si>
  <si>
    <t>Total 2018</t>
  </si>
  <si>
    <t xml:space="preserve">Initial 2018 wildfire expense in Column B 1 ($2.669B) is included in 2018 Account 925 as shown in Attachment 5, TO2020 Annual Update Schedule 20, Line 23 </t>
  </si>
  <si>
    <t xml:space="preserve">as the product of the $2.669B and the 2018 labor allocation factor of [5.9033%] for a total of [$78,780,045].  </t>
  </si>
  <si>
    <t>( Col. B Line 1 + Col. E Line 13) / 2</t>
  </si>
  <si>
    <t>Note that $79M FERC value above was an accounting assumption.</t>
  </si>
  <si>
    <t>Column C excludes insurance premiums.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</si>
</sst>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409]mmm\-yy;@"/>
    <numFmt numFmtId="165" formatCode="_(* #,##0_);_(* \(#,##0\);_(* &quot;-&quot;??_);_(@_)"/>
    <numFmt numFmtId="166" formatCode="_(&quot;$&quot;* #,##0_);_(&quot;$&quot;* \(#,##0\);_(&quot;$&quot;* &quot;-&quot;??_);_(@_)"/>
    <numFmt numFmtId="167" formatCode="0.000%"/>
    <numFmt numFmtId="168" formatCode="_(* #,##0.000_);_(* \(#,##0.000\);_(* &quot;-&quot;???_);_(@_)"/>
  </numFmts>
  <fonts count="15" x14ac:knownFonts="1">
    <font>
      <sz val="11"/>
      <color theme="1"/>
      <name val="Calibri"/>
      <family val="2"/>
      <scheme val="minor"/>
    </font>
    <font>
      <b/>
      <sz val="11"/>
      <color theme="1"/>
      <name val="Calibri"/>
      <family val="2"/>
      <scheme val="minor"/>
    </font>
    <font>
      <sz val="10"/>
      <name val="Arial"/>
      <family val="2"/>
    </font>
    <font>
      <b/>
      <sz val="14"/>
      <color indexed="8"/>
      <name val="Calibri"/>
      <family val="2"/>
    </font>
    <font>
      <sz val="10"/>
      <name val="Calibri"/>
      <family val="2"/>
    </font>
    <font>
      <b/>
      <sz val="10"/>
      <name val="Calibri"/>
      <family val="2"/>
    </font>
    <font>
      <b/>
      <sz val="12"/>
      <color indexed="8"/>
      <name val="Calibri"/>
      <family val="2"/>
    </font>
    <font>
      <sz val="10"/>
      <name val="Arial"/>
      <family val="2"/>
    </font>
    <font>
      <sz val="11"/>
      <color theme="1"/>
      <name val="Calibri"/>
      <family val="2"/>
      <scheme val="minor"/>
    </font>
    <font>
      <b/>
      <sz val="12"/>
      <name val="Calibri"/>
      <family val="2"/>
    </font>
    <font>
      <b/>
      <sz val="11"/>
      <name val="Calibri"/>
      <family val="2"/>
      <scheme val="minor"/>
    </font>
    <font>
      <sz val="11"/>
      <name val="Calibri"/>
      <family val="2"/>
      <scheme val="minor"/>
    </font>
    <font>
      <sz val="9"/>
      <color indexed="81"/>
      <name val="Tahoma"/>
      <family val="2"/>
    </font>
    <font>
      <sz val="10"/>
      <color theme="1"/>
      <name val="Calibri"/>
      <family val="2"/>
      <scheme val="minor"/>
    </font>
    <font>
      <sz val="1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0" fontId="7" fillId="0" borderId="0"/>
    <xf numFmtId="43" fontId="8" fillId="0" borderId="0" applyFont="0" applyFill="0" applyBorder="0" applyAlignment="0" applyProtection="0"/>
    <xf numFmtId="44" fontId="8" fillId="0" borderId="0" applyFont="0" applyFill="0" applyBorder="0" applyAlignment="0" applyProtection="0"/>
    <xf numFmtId="9" fontId="8" fillId="0" borderId="0" applyFont="0" applyFill="0" applyBorder="0" applyAlignment="0" applyProtection="0"/>
  </cellStyleXfs>
  <cellXfs count="53">
    <xf numFmtId="0" fontId="0" fillId="0" borderId="0" xfId="0"/>
    <xf numFmtId="0" fontId="0" fillId="0" borderId="0" xfId="0" applyAlignment="1">
      <alignment horizontal="center"/>
    </xf>
    <xf numFmtId="0" fontId="0" fillId="0" borderId="1" xfId="0" applyBorder="1" applyAlignment="1">
      <alignment horizontal="center"/>
    </xf>
    <xf numFmtId="0" fontId="4" fillId="0" borderId="2" xfId="1" applyFont="1" applyBorder="1" applyAlignment="1"/>
    <xf numFmtId="0" fontId="5" fillId="0" borderId="2" xfId="1" applyFont="1" applyBorder="1" applyAlignment="1">
      <alignment horizontal="center"/>
    </xf>
    <xf numFmtId="0" fontId="5" fillId="0" borderId="0" xfId="1" applyFont="1" applyAlignment="1">
      <alignment horizontal="center"/>
    </xf>
    <xf numFmtId="0" fontId="5" fillId="0" borderId="0" xfId="1" applyFont="1" applyAlignment="1">
      <alignment horizontal="center"/>
    </xf>
    <xf numFmtId="165" fontId="0" fillId="3" borderId="1" xfId="3" applyNumberFormat="1" applyFont="1" applyFill="1" applyBorder="1"/>
    <xf numFmtId="165" fontId="0" fillId="0" borderId="1" xfId="3" applyNumberFormat="1" applyFont="1" applyFill="1" applyBorder="1"/>
    <xf numFmtId="0" fontId="9" fillId="0" borderId="0" xfId="1" applyFont="1" applyAlignment="1">
      <alignment horizontal="center"/>
    </xf>
    <xf numFmtId="164" fontId="11" fillId="0" borderId="1" xfId="0" quotePrefix="1" applyNumberFormat="1" applyFont="1" applyBorder="1" applyAlignment="1">
      <alignment horizontal="center"/>
    </xf>
    <xf numFmtId="165" fontId="11" fillId="0" borderId="4" xfId="3" applyNumberFormat="1" applyFont="1" applyBorder="1" applyAlignment="1"/>
    <xf numFmtId="165" fontId="11" fillId="3" borderId="1" xfId="3" applyNumberFormat="1" applyFont="1" applyFill="1" applyBorder="1"/>
    <xf numFmtId="0" fontId="0" fillId="0" borderId="0" xfId="0" applyBorder="1"/>
    <xf numFmtId="0" fontId="9" fillId="0" borderId="0" xfId="1" applyFont="1" applyBorder="1" applyAlignment="1"/>
    <xf numFmtId="0" fontId="5" fillId="0" borderId="0" xfId="1" applyFont="1" applyAlignment="1">
      <alignment horizontal="center"/>
    </xf>
    <xf numFmtId="0" fontId="5" fillId="0" borderId="0" xfId="1" applyFont="1" applyAlignment="1"/>
    <xf numFmtId="165" fontId="0" fillId="2" borderId="1" xfId="3" applyNumberFormat="1" applyFont="1" applyFill="1" applyBorder="1" applyAlignment="1">
      <alignment horizontal="center"/>
    </xf>
    <xf numFmtId="165" fontId="11" fillId="2" borderId="4" xfId="3" applyNumberFormat="1" applyFont="1" applyFill="1" applyBorder="1" applyAlignment="1">
      <alignment horizontal="center"/>
    </xf>
    <xf numFmtId="165" fontId="5" fillId="0" borderId="0" xfId="1" applyNumberFormat="1" applyFont="1" applyFill="1" applyBorder="1" applyAlignment="1">
      <alignment horizontal="center"/>
    </xf>
    <xf numFmtId="166" fontId="5" fillId="0" borderId="1" xfId="4" applyNumberFormat="1" applyFont="1" applyFill="1" applyBorder="1" applyAlignment="1">
      <alignment horizontal="center"/>
    </xf>
    <xf numFmtId="0" fontId="9" fillId="0" borderId="0" xfId="1" applyFont="1" applyBorder="1" applyAlignment="1">
      <alignment horizontal="center" wrapText="1"/>
    </xf>
    <xf numFmtId="0" fontId="5" fillId="0" borderId="2" xfId="1" applyFont="1" applyBorder="1" applyAlignment="1">
      <alignment horizontal="center" wrapText="1"/>
    </xf>
    <xf numFmtId="166" fontId="5" fillId="0" borderId="1" xfId="4" applyNumberFormat="1" applyFont="1" applyFill="1" applyBorder="1" applyAlignment="1">
      <alignment horizontal="right"/>
    </xf>
    <xf numFmtId="164" fontId="0" fillId="0" borderId="1" xfId="0" quotePrefix="1" applyNumberFormat="1" applyBorder="1" applyAlignment="1">
      <alignment horizontal="center"/>
    </xf>
    <xf numFmtId="165" fontId="11" fillId="2" borderId="4" xfId="3" applyNumberFormat="1" applyFont="1" applyFill="1" applyBorder="1" applyAlignment="1"/>
    <xf numFmtId="0" fontId="0" fillId="0" borderId="0" xfId="0" applyAlignment="1">
      <alignment horizontal="left"/>
    </xf>
    <xf numFmtId="165" fontId="11" fillId="3" borderId="4" xfId="3" applyNumberFormat="1" applyFont="1" applyFill="1" applyBorder="1" applyAlignment="1"/>
    <xf numFmtId="165" fontId="5" fillId="0" borderId="1" xfId="1" applyNumberFormat="1" applyFont="1" applyFill="1" applyBorder="1" applyAlignment="1">
      <alignment horizontal="center"/>
    </xf>
    <xf numFmtId="0" fontId="4" fillId="0" borderId="0" xfId="1" applyFont="1" applyAlignment="1"/>
    <xf numFmtId="0" fontId="13" fillId="0" borderId="0" xfId="0" applyFont="1"/>
    <xf numFmtId="0" fontId="13" fillId="0" borderId="0" xfId="0" applyFont="1" applyAlignment="1">
      <alignment horizontal="center"/>
    </xf>
    <xf numFmtId="0" fontId="13" fillId="0" borderId="0" xfId="0" applyFont="1" applyAlignment="1">
      <alignment horizontal="left"/>
    </xf>
    <xf numFmtId="167" fontId="5" fillId="3" borderId="1" xfId="5" applyNumberFormat="1" applyFont="1" applyFill="1" applyBorder="1" applyAlignment="1">
      <alignment horizontal="right"/>
    </xf>
    <xf numFmtId="168" fontId="13" fillId="0" borderId="0" xfId="0" applyNumberFormat="1" applyFont="1"/>
    <xf numFmtId="0" fontId="5" fillId="0" borderId="0" xfId="1" applyFont="1" applyAlignment="1">
      <alignment horizontal="center"/>
    </xf>
    <xf numFmtId="0" fontId="14" fillId="0" borderId="0" xfId="0" applyFont="1"/>
    <xf numFmtId="0" fontId="14" fillId="0" borderId="0" xfId="0" applyFont="1" applyAlignment="1">
      <alignment horizontal="center"/>
    </xf>
    <xf numFmtId="43" fontId="0" fillId="0" borderId="1" xfId="0" applyNumberFormat="1" applyBorder="1"/>
    <xf numFmtId="0" fontId="3" fillId="0" borderId="0" xfId="1" applyFont="1" applyAlignment="1" applyProtection="1"/>
    <xf numFmtId="0" fontId="6" fillId="0" borderId="0" xfId="1" applyFont="1" applyAlignment="1" applyProtection="1"/>
    <xf numFmtId="0" fontId="9" fillId="0" borderId="0" xfId="1" applyFont="1" applyAlignment="1"/>
    <xf numFmtId="0" fontId="3" fillId="0" borderId="0" xfId="1" applyFont="1" applyAlignment="1" applyProtection="1">
      <alignment horizontal="center"/>
    </xf>
    <xf numFmtId="0" fontId="6" fillId="0" borderId="0" xfId="1" applyFont="1" applyAlignment="1" applyProtection="1">
      <alignment horizontal="center"/>
    </xf>
    <xf numFmtId="0" fontId="5" fillId="0" borderId="0" xfId="1" applyFont="1" applyAlignment="1">
      <alignment horizontal="center"/>
    </xf>
    <xf numFmtId="0" fontId="9" fillId="0" borderId="0" xfId="1" applyFont="1" applyAlignment="1">
      <alignment horizontal="center"/>
    </xf>
    <xf numFmtId="0" fontId="1" fillId="2" borderId="1" xfId="0" applyFont="1" applyFill="1" applyBorder="1" applyAlignment="1">
      <alignment horizontal="center" wrapText="1"/>
    </xf>
    <xf numFmtId="0" fontId="1" fillId="2" borderId="1" xfId="0" applyFont="1" applyFill="1" applyBorder="1" applyAlignment="1">
      <alignment horizontal="center"/>
    </xf>
    <xf numFmtId="0" fontId="10" fillId="2" borderId="3" xfId="0" applyFont="1" applyFill="1" applyBorder="1" applyAlignment="1">
      <alignment horizontal="center" wrapText="1"/>
    </xf>
    <xf numFmtId="0" fontId="10" fillId="2" borderId="4" xfId="0" applyFont="1" applyFill="1" applyBorder="1" applyAlignment="1">
      <alignment horizontal="center" wrapText="1"/>
    </xf>
    <xf numFmtId="0" fontId="10" fillId="2" borderId="1" xfId="0" applyFont="1" applyFill="1" applyBorder="1" applyAlignment="1">
      <alignment horizontal="center" wrapText="1"/>
    </xf>
    <xf numFmtId="0" fontId="6" fillId="0" borderId="0" xfId="1" applyFont="1" applyAlignment="1" applyProtection="1">
      <alignment horizontal="center" wrapText="1"/>
    </xf>
    <xf numFmtId="0" fontId="1" fillId="2" borderId="1" xfId="0" applyFont="1" applyFill="1" applyBorder="1" applyAlignment="1">
      <alignment horizontal="center" vertical="center" wrapText="1"/>
    </xf>
  </cellXfs>
  <cellStyles count="6">
    <cellStyle name="Comma" xfId="3" builtinId="3"/>
    <cellStyle name="Currency" xfId="4" builtinId="4"/>
    <cellStyle name="Normal" xfId="0" builtinId="0"/>
    <cellStyle name="Normal 2" xfId="2" xr:uid="{00000000-0005-0000-0000-000003000000}"/>
    <cellStyle name="Normal_2008 ISO Transmission Study test v1" xfId="1" xr:uid="{00000000-0005-0000-0000-00000400000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7"/>
  <sheetViews>
    <sheetView topLeftCell="A4" zoomScaleNormal="100" zoomScalePageLayoutView="70" workbookViewId="0">
      <selection sqref="A1:H1"/>
    </sheetView>
  </sheetViews>
  <sheetFormatPr defaultRowHeight="15" x14ac:dyDescent="0.25"/>
  <cols>
    <col min="1" max="1" width="5.85546875" style="1" customWidth="1"/>
    <col min="2" max="2" width="11.85546875" customWidth="1"/>
    <col min="3" max="3" width="16.7109375" customWidth="1"/>
    <col min="4" max="4" width="19.5703125" bestFit="1" customWidth="1"/>
    <col min="5" max="5" width="17.42578125" customWidth="1"/>
    <col min="6" max="6" width="17.85546875" customWidth="1"/>
    <col min="7" max="7" width="16.42578125" customWidth="1"/>
    <col min="8" max="8" width="40.28515625" customWidth="1"/>
    <col min="9" max="9" width="10" customWidth="1"/>
    <col min="10" max="13" width="15.85546875" customWidth="1"/>
    <col min="14" max="14" width="16" customWidth="1"/>
  </cols>
  <sheetData>
    <row r="1" spans="1:14" ht="18.75" x14ac:dyDescent="0.3">
      <c r="A1" s="42" t="s">
        <v>2</v>
      </c>
      <c r="B1" s="42"/>
      <c r="C1" s="42"/>
      <c r="D1" s="42"/>
      <c r="E1" s="42"/>
      <c r="F1" s="42"/>
      <c r="G1" s="42"/>
      <c r="H1" s="42"/>
      <c r="I1" s="39"/>
      <c r="J1" s="39"/>
      <c r="K1" s="39"/>
      <c r="L1" s="39"/>
      <c r="M1" s="39"/>
      <c r="N1" s="39"/>
    </row>
    <row r="2" spans="1:14" ht="15.75" x14ac:dyDescent="0.25">
      <c r="A2" s="43" t="s">
        <v>36</v>
      </c>
      <c r="B2" s="43"/>
      <c r="C2" s="43"/>
      <c r="D2" s="43"/>
      <c r="E2" s="43"/>
      <c r="F2" s="43"/>
      <c r="G2" s="43"/>
      <c r="H2" s="43"/>
      <c r="I2" s="40"/>
      <c r="J2" s="40"/>
      <c r="K2" s="40"/>
      <c r="L2" s="40"/>
      <c r="M2" s="40"/>
      <c r="N2" s="40"/>
    </row>
    <row r="3" spans="1:14" x14ac:dyDescent="0.25">
      <c r="A3" s="44" t="s">
        <v>8</v>
      </c>
      <c r="B3" s="44"/>
      <c r="C3" s="44"/>
      <c r="D3" s="44"/>
      <c r="E3" s="44"/>
      <c r="F3" s="44"/>
      <c r="G3" s="44"/>
      <c r="H3" s="44"/>
      <c r="I3" s="16"/>
      <c r="J3" s="16"/>
      <c r="K3" s="16"/>
      <c r="L3" s="16"/>
      <c r="M3" s="16"/>
      <c r="N3" s="16"/>
    </row>
    <row r="4" spans="1:14" x14ac:dyDescent="0.25">
      <c r="A4" s="5"/>
      <c r="B4" s="5"/>
      <c r="C4" s="5"/>
      <c r="D4" s="5"/>
      <c r="E4" s="5"/>
      <c r="F4" s="5"/>
      <c r="G4" s="5"/>
      <c r="H4" s="5"/>
      <c r="I4" s="5"/>
      <c r="J4" s="5"/>
      <c r="K4" s="5"/>
      <c r="L4" s="6"/>
    </row>
    <row r="5" spans="1:14" ht="15.75" x14ac:dyDescent="0.25">
      <c r="A5" s="45" t="s">
        <v>12</v>
      </c>
      <c r="B5" s="45"/>
      <c r="C5" s="45"/>
      <c r="D5" s="45"/>
      <c r="E5" s="45"/>
      <c r="F5" s="45"/>
      <c r="G5" s="45"/>
      <c r="H5" s="45"/>
      <c r="I5" s="41"/>
      <c r="J5" s="41"/>
      <c r="K5" s="41"/>
      <c r="L5" s="41"/>
      <c r="M5" s="41"/>
      <c r="N5" s="41"/>
    </row>
    <row r="6" spans="1:14" ht="15.75" x14ac:dyDescent="0.25">
      <c r="A6" s="9"/>
      <c r="B6" s="9"/>
      <c r="C6" s="9"/>
      <c r="D6" s="9"/>
      <c r="E6" s="9"/>
      <c r="F6" s="9"/>
      <c r="G6" s="9"/>
      <c r="H6" s="9"/>
      <c r="I6" s="9"/>
      <c r="J6" s="9"/>
      <c r="K6" s="9"/>
    </row>
    <row r="7" spans="1:14" ht="15.75" x14ac:dyDescent="0.25">
      <c r="A7" s="9"/>
      <c r="B7" s="9"/>
      <c r="D7" s="21"/>
      <c r="E7" s="14"/>
    </row>
    <row r="8" spans="1:14" ht="29.25" customHeight="1" x14ac:dyDescent="0.25">
      <c r="A8" s="3"/>
      <c r="B8" s="4" t="s">
        <v>3</v>
      </c>
      <c r="C8" s="22" t="s">
        <v>4</v>
      </c>
      <c r="D8" s="4" t="s">
        <v>18</v>
      </c>
      <c r="E8" s="4" t="s">
        <v>19</v>
      </c>
      <c r="F8" s="4" t="s">
        <v>20</v>
      </c>
    </row>
    <row r="9" spans="1:14" ht="54.95" customHeight="1" x14ac:dyDescent="0.25">
      <c r="A9" s="46" t="s">
        <v>0</v>
      </c>
      <c r="B9" s="47" t="s">
        <v>1</v>
      </c>
      <c r="C9" s="48" t="s">
        <v>7</v>
      </c>
      <c r="D9" s="48" t="s">
        <v>34</v>
      </c>
      <c r="E9" s="50" t="s">
        <v>6</v>
      </c>
      <c r="F9" s="48" t="s">
        <v>35</v>
      </c>
      <c r="G9" s="13"/>
    </row>
    <row r="10" spans="1:14" ht="19.5" customHeight="1" x14ac:dyDescent="0.25">
      <c r="A10" s="46"/>
      <c r="B10" s="47"/>
      <c r="C10" s="49"/>
      <c r="D10" s="49"/>
      <c r="E10" s="50"/>
      <c r="F10" s="49"/>
      <c r="G10" s="13"/>
    </row>
    <row r="11" spans="1:14" x14ac:dyDescent="0.25">
      <c r="A11" s="2">
        <v>1</v>
      </c>
      <c r="B11" s="10">
        <v>43100</v>
      </c>
      <c r="C11" s="27">
        <v>0</v>
      </c>
      <c r="D11" s="12">
        <f>C11</f>
        <v>0</v>
      </c>
      <c r="E11" s="7">
        <v>0</v>
      </c>
      <c r="F11" s="11">
        <f>D11+E11</f>
        <v>0</v>
      </c>
      <c r="G11" s="13"/>
    </row>
    <row r="12" spans="1:14" x14ac:dyDescent="0.25">
      <c r="A12" s="2">
        <f>1+A11</f>
        <v>2</v>
      </c>
      <c r="B12" s="10">
        <v>43101</v>
      </c>
      <c r="C12" s="25"/>
      <c r="D12" s="8">
        <f>F11+C12</f>
        <v>0</v>
      </c>
      <c r="E12" s="7"/>
      <c r="F12" s="11">
        <f t="shared" ref="F12:F23" si="0">D12+E12</f>
        <v>0</v>
      </c>
      <c r="G12" s="13"/>
    </row>
    <row r="13" spans="1:14" x14ac:dyDescent="0.25">
      <c r="A13" s="2">
        <f>1+A12</f>
        <v>3</v>
      </c>
      <c r="B13" s="10">
        <v>43132</v>
      </c>
      <c r="C13" s="25"/>
      <c r="D13" s="8">
        <f t="shared" ref="D13:D22" si="1">F12+C13</f>
        <v>0</v>
      </c>
      <c r="E13" s="7">
        <v>0</v>
      </c>
      <c r="F13" s="11">
        <f t="shared" si="0"/>
        <v>0</v>
      </c>
      <c r="G13" s="13"/>
    </row>
    <row r="14" spans="1:14" x14ac:dyDescent="0.25">
      <c r="A14" s="2">
        <f t="shared" ref="A14:A24" si="2">1+A13</f>
        <v>4</v>
      </c>
      <c r="B14" s="10">
        <v>43160</v>
      </c>
      <c r="C14" s="25"/>
      <c r="D14" s="8">
        <f t="shared" si="1"/>
        <v>0</v>
      </c>
      <c r="E14" s="7">
        <v>0</v>
      </c>
      <c r="F14" s="11">
        <f t="shared" si="0"/>
        <v>0</v>
      </c>
      <c r="G14" s="13"/>
    </row>
    <row r="15" spans="1:14" x14ac:dyDescent="0.25">
      <c r="A15" s="2">
        <f t="shared" si="2"/>
        <v>5</v>
      </c>
      <c r="B15" s="10">
        <v>43191</v>
      </c>
      <c r="C15" s="25"/>
      <c r="D15" s="8">
        <f t="shared" si="1"/>
        <v>0</v>
      </c>
      <c r="E15" s="7">
        <v>0</v>
      </c>
      <c r="F15" s="11">
        <f t="shared" si="0"/>
        <v>0</v>
      </c>
      <c r="G15" s="13"/>
    </row>
    <row r="16" spans="1:14" x14ac:dyDescent="0.25">
      <c r="A16" s="2">
        <f t="shared" si="2"/>
        <v>6</v>
      </c>
      <c r="B16" s="10">
        <v>43221</v>
      </c>
      <c r="C16" s="25"/>
      <c r="D16" s="8">
        <f t="shared" si="1"/>
        <v>0</v>
      </c>
      <c r="E16" s="7">
        <v>0</v>
      </c>
      <c r="F16" s="11">
        <f t="shared" si="0"/>
        <v>0</v>
      </c>
      <c r="G16" s="13"/>
    </row>
    <row r="17" spans="1:12" x14ac:dyDescent="0.25">
      <c r="A17" s="2">
        <f t="shared" si="2"/>
        <v>7</v>
      </c>
      <c r="B17" s="10">
        <v>43252</v>
      </c>
      <c r="C17" s="25"/>
      <c r="D17" s="8">
        <f t="shared" si="1"/>
        <v>0</v>
      </c>
      <c r="E17" s="7"/>
      <c r="F17" s="11">
        <f t="shared" si="0"/>
        <v>0</v>
      </c>
      <c r="G17" s="13"/>
    </row>
    <row r="18" spans="1:12" x14ac:dyDescent="0.25">
      <c r="A18" s="2">
        <f t="shared" si="2"/>
        <v>8</v>
      </c>
      <c r="B18" s="10">
        <v>43282</v>
      </c>
      <c r="C18" s="25"/>
      <c r="D18" s="8">
        <f t="shared" si="1"/>
        <v>0</v>
      </c>
      <c r="E18" s="7">
        <v>0</v>
      </c>
      <c r="F18" s="11">
        <f t="shared" si="0"/>
        <v>0</v>
      </c>
      <c r="G18" s="13"/>
    </row>
    <row r="19" spans="1:12" x14ac:dyDescent="0.25">
      <c r="A19" s="2">
        <f t="shared" si="2"/>
        <v>9</v>
      </c>
      <c r="B19" s="10">
        <v>43313</v>
      </c>
      <c r="C19" s="25"/>
      <c r="D19" s="8">
        <f t="shared" si="1"/>
        <v>0</v>
      </c>
      <c r="E19" s="7">
        <v>0</v>
      </c>
      <c r="F19" s="11">
        <f t="shared" si="0"/>
        <v>0</v>
      </c>
      <c r="G19" s="13"/>
    </row>
    <row r="20" spans="1:12" x14ac:dyDescent="0.25">
      <c r="A20" s="2">
        <f t="shared" si="2"/>
        <v>10</v>
      </c>
      <c r="B20" s="10">
        <v>43344</v>
      </c>
      <c r="C20" s="25"/>
      <c r="D20" s="8">
        <f t="shared" si="1"/>
        <v>0</v>
      </c>
      <c r="E20" s="7">
        <v>0</v>
      </c>
      <c r="F20" s="11">
        <f t="shared" si="0"/>
        <v>0</v>
      </c>
      <c r="G20" s="13"/>
    </row>
    <row r="21" spans="1:12" x14ac:dyDescent="0.25">
      <c r="A21" s="2">
        <f t="shared" si="2"/>
        <v>11</v>
      </c>
      <c r="B21" s="10">
        <v>43374</v>
      </c>
      <c r="C21" s="25"/>
      <c r="D21" s="8">
        <f t="shared" si="1"/>
        <v>0</v>
      </c>
      <c r="E21" s="7">
        <v>0</v>
      </c>
      <c r="F21" s="11">
        <f t="shared" si="0"/>
        <v>0</v>
      </c>
      <c r="G21" s="13"/>
    </row>
    <row r="22" spans="1:12" x14ac:dyDescent="0.25">
      <c r="A22" s="2">
        <f t="shared" si="2"/>
        <v>12</v>
      </c>
      <c r="B22" s="10">
        <v>43405</v>
      </c>
      <c r="C22" s="25"/>
      <c r="D22" s="8">
        <f t="shared" si="1"/>
        <v>0</v>
      </c>
      <c r="E22" s="7">
        <v>0</v>
      </c>
      <c r="F22" s="11">
        <f t="shared" si="0"/>
        <v>0</v>
      </c>
      <c r="G22" s="13"/>
    </row>
    <row r="23" spans="1:12" x14ac:dyDescent="0.25">
      <c r="A23" s="2">
        <f t="shared" si="2"/>
        <v>13</v>
      </c>
      <c r="B23" s="10">
        <v>43435</v>
      </c>
      <c r="C23" s="27">
        <v>2669000000</v>
      </c>
      <c r="D23" s="7">
        <v>2669000000</v>
      </c>
      <c r="E23" s="7">
        <v>0</v>
      </c>
      <c r="F23" s="11">
        <f t="shared" si="0"/>
        <v>2669000000</v>
      </c>
      <c r="G23" s="13"/>
    </row>
    <row r="24" spans="1:12" x14ac:dyDescent="0.25">
      <c r="A24" s="2">
        <f t="shared" si="2"/>
        <v>14</v>
      </c>
      <c r="B24" s="10" t="s">
        <v>38</v>
      </c>
      <c r="C24" s="8">
        <f>SUM(C12:C23)</f>
        <v>2669000000</v>
      </c>
      <c r="D24" s="17"/>
      <c r="E24" s="8">
        <f>SUM(E11:E23)</f>
        <v>0</v>
      </c>
      <c r="F24" s="18"/>
      <c r="G24" s="13"/>
    </row>
    <row r="25" spans="1:12" x14ac:dyDescent="0.25">
      <c r="A25"/>
      <c r="B25" s="5"/>
      <c r="C25" s="6"/>
      <c r="E25" s="13"/>
    </row>
    <row r="26" spans="1:12" x14ac:dyDescent="0.25">
      <c r="A26" s="16" t="s">
        <v>9</v>
      </c>
      <c r="B26" s="16"/>
      <c r="C26" s="16"/>
      <c r="D26" s="16"/>
      <c r="E26" s="16"/>
      <c r="F26" s="16"/>
      <c r="G26" s="28">
        <v>0</v>
      </c>
      <c r="H26" s="5" t="s">
        <v>21</v>
      </c>
      <c r="I26" s="5"/>
      <c r="J26" s="5"/>
      <c r="K26" s="5"/>
      <c r="L26" s="6"/>
    </row>
    <row r="27" spans="1:12" x14ac:dyDescent="0.25">
      <c r="A27" s="16" t="s">
        <v>22</v>
      </c>
      <c r="B27" s="16"/>
      <c r="C27" s="16"/>
      <c r="D27" s="16"/>
      <c r="E27" s="16"/>
      <c r="F27" s="16"/>
      <c r="G27" s="20">
        <f>AVERAGE(D11,F23)</f>
        <v>1334500000</v>
      </c>
      <c r="H27" s="35" t="s">
        <v>41</v>
      </c>
      <c r="I27" s="15"/>
      <c r="J27" s="15"/>
      <c r="K27" s="15"/>
      <c r="L27" s="15"/>
    </row>
    <row r="28" spans="1:12" x14ac:dyDescent="0.25">
      <c r="A28" s="16" t="s">
        <v>24</v>
      </c>
      <c r="B28" s="16"/>
      <c r="C28" s="16"/>
      <c r="D28" s="16"/>
      <c r="E28" s="16"/>
      <c r="F28" s="16"/>
      <c r="G28" s="33">
        <v>5.9033000000000002E-2</v>
      </c>
      <c r="H28" s="15" t="s">
        <v>11</v>
      </c>
      <c r="I28" s="15"/>
      <c r="J28" s="15"/>
      <c r="K28" s="15"/>
      <c r="L28" s="15"/>
    </row>
    <row r="29" spans="1:12" x14ac:dyDescent="0.25">
      <c r="A29" s="16" t="s">
        <v>25</v>
      </c>
      <c r="B29" s="16"/>
      <c r="C29" s="16"/>
      <c r="D29" s="16"/>
      <c r="E29" s="16"/>
      <c r="F29" s="16"/>
      <c r="G29" s="23">
        <f>G27*G28</f>
        <v>78779538.5</v>
      </c>
      <c r="H29" s="15" t="s">
        <v>10</v>
      </c>
      <c r="I29" s="15"/>
      <c r="J29" s="15"/>
      <c r="K29" s="15"/>
      <c r="L29" s="15"/>
    </row>
    <row r="30" spans="1:12" x14ac:dyDescent="0.25">
      <c r="A30" s="16"/>
      <c r="B30" s="16"/>
      <c r="C30" s="16"/>
      <c r="D30" s="16"/>
      <c r="E30" s="16"/>
      <c r="H30" s="15"/>
      <c r="I30" s="15"/>
      <c r="J30" s="15"/>
      <c r="K30" s="15"/>
      <c r="L30" s="15"/>
    </row>
    <row r="33" spans="1:9" x14ac:dyDescent="0.25">
      <c r="G33" s="19"/>
    </row>
    <row r="34" spans="1:9" x14ac:dyDescent="0.25">
      <c r="A34" s="29" t="s">
        <v>23</v>
      </c>
      <c r="B34" s="29"/>
      <c r="C34" s="29"/>
      <c r="D34" s="29"/>
      <c r="E34" s="29"/>
      <c r="F34" s="30"/>
      <c r="G34" s="30"/>
      <c r="H34" s="30"/>
    </row>
    <row r="35" spans="1:9" x14ac:dyDescent="0.25">
      <c r="A35" s="31">
        <v>1</v>
      </c>
      <c r="B35" s="29" t="s">
        <v>39</v>
      </c>
      <c r="C35" s="30"/>
      <c r="D35" s="30"/>
      <c r="E35" s="30"/>
      <c r="F35" s="30"/>
      <c r="G35" s="30"/>
      <c r="H35" s="30"/>
    </row>
    <row r="36" spans="1:9" x14ac:dyDescent="0.25">
      <c r="A36" s="31"/>
      <c r="B36" s="29" t="s">
        <v>40</v>
      </c>
      <c r="C36" s="30"/>
      <c r="D36" s="30"/>
      <c r="E36" s="36"/>
      <c r="F36" s="30"/>
      <c r="G36" s="30"/>
      <c r="H36" s="34"/>
    </row>
    <row r="37" spans="1:9" x14ac:dyDescent="0.25">
      <c r="A37" s="37">
        <v>2</v>
      </c>
      <c r="B37" s="36" t="s">
        <v>37</v>
      </c>
      <c r="C37" s="36"/>
      <c r="D37" s="36"/>
      <c r="E37" s="36"/>
      <c r="F37" s="36"/>
      <c r="G37" s="36"/>
      <c r="H37" s="36"/>
    </row>
    <row r="38" spans="1:9" x14ac:dyDescent="0.25">
      <c r="A38" s="37">
        <v>3</v>
      </c>
      <c r="B38" s="30" t="s">
        <v>33</v>
      </c>
      <c r="C38" s="30"/>
      <c r="D38" s="30"/>
      <c r="E38" s="30"/>
      <c r="F38" s="30"/>
      <c r="G38" s="30"/>
      <c r="H38" s="30"/>
    </row>
    <row r="39" spans="1:9" x14ac:dyDescent="0.25">
      <c r="A39" s="32"/>
      <c r="B39" s="30" t="s">
        <v>26</v>
      </c>
      <c r="C39" s="30"/>
      <c r="D39" s="30"/>
      <c r="E39" s="30"/>
      <c r="F39" s="30"/>
      <c r="G39" s="30"/>
      <c r="H39" s="30"/>
    </row>
    <row r="40" spans="1:9" x14ac:dyDescent="0.25">
      <c r="A40" s="31"/>
      <c r="B40" s="30" t="s">
        <v>27</v>
      </c>
      <c r="C40" s="30"/>
      <c r="D40" s="30"/>
      <c r="E40" s="30"/>
      <c r="F40" s="30"/>
      <c r="G40" s="30"/>
      <c r="H40" s="30"/>
    </row>
    <row r="41" spans="1:9" x14ac:dyDescent="0.25">
      <c r="A41" s="31"/>
      <c r="B41" s="30" t="s">
        <v>28</v>
      </c>
      <c r="C41" s="30"/>
      <c r="D41" s="30"/>
      <c r="E41" s="30"/>
      <c r="F41" s="30"/>
      <c r="G41" s="30"/>
      <c r="H41" s="30"/>
    </row>
    <row r="42" spans="1:9" x14ac:dyDescent="0.25">
      <c r="A42" s="31"/>
      <c r="B42" s="30" t="s">
        <v>29</v>
      </c>
      <c r="C42" s="30"/>
      <c r="D42" s="30"/>
      <c r="E42" s="30"/>
      <c r="F42" s="30"/>
      <c r="G42" s="30"/>
      <c r="H42" s="30"/>
    </row>
    <row r="43" spans="1:9" x14ac:dyDescent="0.25">
      <c r="A43" s="31"/>
      <c r="B43" s="30" t="s">
        <v>30</v>
      </c>
      <c r="C43" s="30"/>
      <c r="D43" s="30"/>
      <c r="E43" s="30"/>
      <c r="F43" s="30"/>
      <c r="G43" s="30"/>
      <c r="H43" s="30"/>
    </row>
    <row r="44" spans="1:9" x14ac:dyDescent="0.25">
      <c r="A44" s="31"/>
      <c r="B44" s="30" t="s">
        <v>31</v>
      </c>
      <c r="C44" s="30"/>
      <c r="D44" s="30"/>
      <c r="E44" s="30"/>
      <c r="F44" s="30"/>
      <c r="G44" s="30"/>
      <c r="H44" s="30"/>
    </row>
    <row r="45" spans="1:9" x14ac:dyDescent="0.25">
      <c r="A45" s="31"/>
      <c r="B45" s="30" t="s">
        <v>32</v>
      </c>
      <c r="C45" s="30"/>
      <c r="D45" s="30"/>
      <c r="E45" s="30"/>
      <c r="F45" s="30"/>
      <c r="G45" s="30"/>
      <c r="H45" s="30"/>
      <c r="I45" s="30"/>
    </row>
    <row r="46" spans="1:9" x14ac:dyDescent="0.25">
      <c r="B46" s="36" t="s">
        <v>42</v>
      </c>
      <c r="C46" s="30"/>
      <c r="D46" s="30"/>
      <c r="E46" s="30"/>
      <c r="F46" s="30"/>
      <c r="G46" s="30"/>
      <c r="H46" s="30"/>
      <c r="I46" s="30"/>
    </row>
    <row r="47" spans="1:9" x14ac:dyDescent="0.25">
      <c r="B47" s="30"/>
      <c r="C47" s="30"/>
      <c r="D47" s="30"/>
      <c r="E47" s="30"/>
      <c r="F47" s="30"/>
      <c r="G47" s="30"/>
      <c r="H47" s="30"/>
      <c r="I47" s="30"/>
    </row>
    <row r="48" spans="1:9" x14ac:dyDescent="0.25">
      <c r="B48" s="30"/>
      <c r="C48" s="30"/>
      <c r="D48" s="30"/>
      <c r="E48" s="30"/>
      <c r="F48" s="30"/>
      <c r="G48" s="30"/>
      <c r="H48" s="30"/>
      <c r="I48" s="30"/>
    </row>
    <row r="49" spans="2:9" customFormat="1" x14ac:dyDescent="0.25">
      <c r="B49" s="30"/>
      <c r="C49" s="30"/>
      <c r="D49" s="30"/>
      <c r="E49" s="30"/>
      <c r="F49" s="30"/>
      <c r="G49" s="30"/>
      <c r="H49" s="30"/>
      <c r="I49" s="30"/>
    </row>
    <row r="50" spans="2:9" customFormat="1" x14ac:dyDescent="0.25">
      <c r="B50" s="30"/>
      <c r="C50" s="30"/>
      <c r="D50" s="30"/>
      <c r="E50" s="30"/>
      <c r="F50" s="30"/>
      <c r="G50" s="30"/>
      <c r="H50" s="30"/>
      <c r="I50" s="30"/>
    </row>
    <row r="51" spans="2:9" customFormat="1" x14ac:dyDescent="0.25">
      <c r="B51" s="30"/>
      <c r="C51" s="30"/>
      <c r="D51" s="30"/>
      <c r="E51" s="30"/>
      <c r="F51" s="30"/>
      <c r="G51" s="30"/>
      <c r="H51" s="30"/>
      <c r="I51" s="30"/>
    </row>
    <row r="52" spans="2:9" customFormat="1" x14ac:dyDescent="0.25">
      <c r="B52" s="30"/>
      <c r="C52" s="30"/>
      <c r="D52" s="30"/>
      <c r="E52" s="30"/>
      <c r="F52" s="30"/>
      <c r="G52" s="30"/>
      <c r="H52" s="30"/>
      <c r="I52" s="30"/>
    </row>
    <row r="55" spans="2:9" customFormat="1" x14ac:dyDescent="0.25">
      <c r="B55" s="26"/>
    </row>
    <row r="56" spans="2:9" customFormat="1" x14ac:dyDescent="0.25">
      <c r="B56" s="26"/>
    </row>
    <row r="57" spans="2:9" customFormat="1" x14ac:dyDescent="0.25">
      <c r="B57" s="1"/>
    </row>
  </sheetData>
  <mergeCells count="10">
    <mergeCell ref="A1:H1"/>
    <mergeCell ref="A2:H2"/>
    <mergeCell ref="A3:H3"/>
    <mergeCell ref="A5:H5"/>
    <mergeCell ref="A9:A10"/>
    <mergeCell ref="B9:B10"/>
    <mergeCell ref="D9:D10"/>
    <mergeCell ref="E9:E10"/>
    <mergeCell ref="F9:F10"/>
    <mergeCell ref="C9:C10"/>
  </mergeCells>
  <printOptions gridLines="1"/>
  <pageMargins left="0.7" right="0.7" top="1.25" bottom="0.75" header="0.3" footer="0.3"/>
  <pageSetup scale="61" orientation="portrait" r:id="rId1"/>
  <headerFooter>
    <oddHeader>&amp;RTO2020 Annual Update
Attachment 4
WP‐Schedule 34
Page &amp;P of &amp;N</oddHeader>
    <oddFooter>&amp;A</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3"/>
  <sheetViews>
    <sheetView tabSelected="1" zoomScaleNormal="100" workbookViewId="0">
      <selection sqref="A1:D1"/>
    </sheetView>
  </sheetViews>
  <sheetFormatPr defaultRowHeight="15" x14ac:dyDescent="0.25"/>
  <cols>
    <col min="1" max="1" width="7" customWidth="1"/>
    <col min="2" max="2" width="7.42578125" bestFit="1" customWidth="1"/>
    <col min="3" max="3" width="22.140625" bestFit="1" customWidth="1"/>
    <col min="4" max="4" width="25" customWidth="1"/>
  </cols>
  <sheetData>
    <row r="1" spans="1:7" ht="18.75" x14ac:dyDescent="0.3">
      <c r="A1" s="42" t="s">
        <v>2</v>
      </c>
      <c r="B1" s="42"/>
      <c r="C1" s="42"/>
      <c r="D1" s="42"/>
      <c r="E1" s="39"/>
      <c r="F1" s="39"/>
      <c r="G1" s="39"/>
    </row>
    <row r="2" spans="1:7" ht="32.25" customHeight="1" x14ac:dyDescent="0.25">
      <c r="A2" s="51" t="s">
        <v>13</v>
      </c>
      <c r="B2" s="51"/>
      <c r="C2" s="51"/>
      <c r="D2" s="51"/>
      <c r="E2" s="40"/>
      <c r="F2" s="40"/>
      <c r="G2" s="40"/>
    </row>
    <row r="3" spans="1:7" x14ac:dyDescent="0.25">
      <c r="A3" s="44" t="s">
        <v>14</v>
      </c>
      <c r="B3" s="44"/>
      <c r="C3" s="44"/>
      <c r="D3" s="44"/>
      <c r="E3" s="44"/>
      <c r="F3" s="44"/>
      <c r="G3" s="44"/>
    </row>
    <row r="4" spans="1:7" x14ac:dyDescent="0.25">
      <c r="A4" s="3"/>
      <c r="B4" s="4" t="s">
        <v>3</v>
      </c>
      <c r="C4" s="4" t="s">
        <v>4</v>
      </c>
      <c r="D4" s="4" t="s">
        <v>5</v>
      </c>
    </row>
    <row r="5" spans="1:7" x14ac:dyDescent="0.25">
      <c r="A5" s="52" t="s">
        <v>0</v>
      </c>
      <c r="B5" s="47" t="s">
        <v>1</v>
      </c>
      <c r="C5" s="46" t="s">
        <v>15</v>
      </c>
      <c r="D5" s="46" t="s">
        <v>16</v>
      </c>
    </row>
    <row r="6" spans="1:7" x14ac:dyDescent="0.25">
      <c r="A6" s="52"/>
      <c r="B6" s="47"/>
      <c r="C6" s="46"/>
      <c r="D6" s="46"/>
    </row>
    <row r="7" spans="1:7" x14ac:dyDescent="0.25">
      <c r="A7" s="2">
        <v>1</v>
      </c>
      <c r="B7" s="24">
        <v>43101</v>
      </c>
      <c r="C7" s="38">
        <v>0</v>
      </c>
      <c r="D7" s="38">
        <v>0</v>
      </c>
    </row>
    <row r="8" spans="1:7" x14ac:dyDescent="0.25">
      <c r="A8" s="2">
        <v>2</v>
      </c>
      <c r="B8" s="24">
        <v>43132</v>
      </c>
      <c r="C8" s="38">
        <v>3279.4900000000007</v>
      </c>
      <c r="D8" s="38">
        <v>0</v>
      </c>
    </row>
    <row r="9" spans="1:7" x14ac:dyDescent="0.25">
      <c r="A9" s="2">
        <v>3</v>
      </c>
      <c r="B9" s="24">
        <v>43160</v>
      </c>
      <c r="C9" s="38">
        <v>46894.01</v>
      </c>
      <c r="D9" s="38">
        <v>0</v>
      </c>
    </row>
    <row r="10" spans="1:7" x14ac:dyDescent="0.25">
      <c r="A10" s="2">
        <v>4</v>
      </c>
      <c r="B10" s="24">
        <v>43191</v>
      </c>
      <c r="C10" s="38">
        <v>124590.59</v>
      </c>
      <c r="D10" s="38">
        <v>0</v>
      </c>
    </row>
    <row r="11" spans="1:7" x14ac:dyDescent="0.25">
      <c r="A11" s="2">
        <v>5</v>
      </c>
      <c r="B11" s="24">
        <v>43221</v>
      </c>
      <c r="C11" s="38">
        <v>3089758.2800000007</v>
      </c>
      <c r="D11" s="38">
        <v>0</v>
      </c>
    </row>
    <row r="12" spans="1:7" x14ac:dyDescent="0.25">
      <c r="A12" s="2">
        <v>6</v>
      </c>
      <c r="B12" s="24">
        <v>43252</v>
      </c>
      <c r="C12" s="38">
        <v>1000780.4299999999</v>
      </c>
      <c r="D12" s="38">
        <v>0</v>
      </c>
    </row>
    <row r="13" spans="1:7" x14ac:dyDescent="0.25">
      <c r="A13" s="2">
        <v>7</v>
      </c>
      <c r="B13" s="24">
        <v>43282</v>
      </c>
      <c r="C13" s="38">
        <v>215074.38000000003</v>
      </c>
      <c r="D13" s="38">
        <v>0</v>
      </c>
    </row>
    <row r="14" spans="1:7" x14ac:dyDescent="0.25">
      <c r="A14" s="2">
        <v>8</v>
      </c>
      <c r="B14" s="24">
        <v>43313</v>
      </c>
      <c r="C14" s="38">
        <v>1435753.6599999997</v>
      </c>
      <c r="D14" s="38">
        <v>0</v>
      </c>
    </row>
    <row r="15" spans="1:7" x14ac:dyDescent="0.25">
      <c r="A15" s="2">
        <v>9</v>
      </c>
      <c r="B15" s="24">
        <v>43344</v>
      </c>
      <c r="C15" s="38">
        <v>657939.16</v>
      </c>
      <c r="D15" s="38">
        <v>0</v>
      </c>
    </row>
    <row r="16" spans="1:7" x14ac:dyDescent="0.25">
      <c r="A16" s="2">
        <v>10</v>
      </c>
      <c r="B16" s="24">
        <v>43374</v>
      </c>
      <c r="C16" s="38">
        <v>2218347.4999999995</v>
      </c>
      <c r="D16" s="38">
        <v>0</v>
      </c>
    </row>
    <row r="17" spans="1:4" x14ac:dyDescent="0.25">
      <c r="A17" s="2">
        <v>11</v>
      </c>
      <c r="B17" s="24">
        <v>43405</v>
      </c>
      <c r="C17" s="38">
        <v>638008.75</v>
      </c>
      <c r="D17" s="38">
        <v>0</v>
      </c>
    </row>
    <row r="18" spans="1:4" x14ac:dyDescent="0.25">
      <c r="A18" s="2">
        <v>12</v>
      </c>
      <c r="B18" s="24">
        <v>43435</v>
      </c>
      <c r="C18" s="38">
        <v>4695960.1099999985</v>
      </c>
      <c r="D18" s="38">
        <v>0</v>
      </c>
    </row>
    <row r="19" spans="1:4" x14ac:dyDescent="0.25">
      <c r="A19" s="2">
        <v>13</v>
      </c>
      <c r="B19" s="2" t="s">
        <v>17</v>
      </c>
      <c r="C19" s="38">
        <f>SUM(C7:C18)</f>
        <v>14126386.359999999</v>
      </c>
      <c r="D19" s="38">
        <f>SUM(D7:D18)</f>
        <v>0</v>
      </c>
    </row>
    <row r="22" spans="1:4" x14ac:dyDescent="0.25">
      <c r="A22" s="29" t="s">
        <v>23</v>
      </c>
    </row>
    <row r="23" spans="1:4" x14ac:dyDescent="0.25">
      <c r="A23" s="31">
        <v>1</v>
      </c>
      <c r="B23" s="30" t="s">
        <v>43</v>
      </c>
    </row>
  </sheetData>
  <mergeCells count="7">
    <mergeCell ref="A1:D1"/>
    <mergeCell ref="A2:D2"/>
    <mergeCell ref="A3:G3"/>
    <mergeCell ref="A5:A6"/>
    <mergeCell ref="B5:B6"/>
    <mergeCell ref="C5:C6"/>
    <mergeCell ref="D5:D6"/>
  </mergeCells>
  <pageMargins left="0.7" right="0.7" top="0.75" bottom="0.75" header="0.3" footer="0.3"/>
  <pageSetup orientation="portrait" r:id="rId1"/>
  <headerFooter>
    <oddHeader>&amp;RTO2020 Annual Update
Attachment 4
WP‐Schedule 34
Page &amp;P of &amp;N</oddHeader>
    <oddFooter>&amp;A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8AC27B3470EAB46A329FD92A11ACBD1" ma:contentTypeVersion="13" ma:contentTypeDescription="Create a new document." ma:contentTypeScope="" ma:versionID="09e80a8356cc10a32cc2e36acdd91f10">
  <xsd:schema xmlns:xsd="http://www.w3.org/2001/XMLSchema" xmlns:xs="http://www.w3.org/2001/XMLSchema" xmlns:p="http://schemas.microsoft.com/office/2006/metadata/properties" xmlns:ns3="0bc2e7ab-a9ef-4507-aecb-8204a3dc15b0" xmlns:ns4="974c324c-599a-433a-b66e-41663df5c93f" targetNamespace="http://schemas.microsoft.com/office/2006/metadata/properties" ma:root="true" ma:fieldsID="c7974903481a8a3cf57c047efe0fb8cb" ns3:_="" ns4:_="">
    <xsd:import namespace="0bc2e7ab-a9ef-4507-aecb-8204a3dc15b0"/>
    <xsd:import namespace="974c324c-599a-433a-b66e-41663df5c93f"/>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OCR"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c2e7ab-a9ef-4507-aecb-8204a3dc15b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4c324c-599a-433a-b66e-41663df5c93f"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847C72-0B9F-47F8-8E46-15C337FFD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c2e7ab-a9ef-4507-aecb-8204a3dc15b0"/>
    <ds:schemaRef ds:uri="974c324c-599a-433a-b66e-41663df5c9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97CF046-0807-424E-A3D5-537E0E5FCCC3}">
  <ds:schemaRefs>
    <ds:schemaRef ds:uri="http://purl.org/dc/elements/1.1/"/>
    <ds:schemaRef ds:uri="http://schemas.microsoft.com/office/2006/metadata/properties"/>
    <ds:schemaRef ds:uri="http://purl.org/dc/terms/"/>
    <ds:schemaRef ds:uri="974c324c-599a-433a-b66e-41663df5c93f"/>
    <ds:schemaRef ds:uri="http://schemas.microsoft.com/office/infopath/2007/PartnerControls"/>
    <ds:schemaRef ds:uri="http://schemas.microsoft.com/office/2006/documentManagement/types"/>
    <ds:schemaRef ds:uri="http://schemas.openxmlformats.org/package/2006/metadata/core-properties"/>
    <ds:schemaRef ds:uri="0bc2e7ab-a9ef-4507-aecb-8204a3dc15b0"/>
    <ds:schemaRef ds:uri="http://www.w3.org/XML/1998/namespace"/>
    <ds:schemaRef ds:uri="http://purl.org/dc/dcmitype/"/>
  </ds:schemaRefs>
</ds:datastoreItem>
</file>

<file path=customXml/itemProps3.xml><?xml version="1.0" encoding="utf-8"?>
<ds:datastoreItem xmlns:ds="http://schemas.openxmlformats.org/officeDocument/2006/customXml" ds:itemID="{E3308189-649B-42B5-BEC0-B204324D3D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Monthly WF Recorded 925</vt:lpstr>
      <vt:lpstr>Monthly Payments</vt:lpstr>
      <vt:lpstr>'Monthly Payments'!Print_Area</vt:lpstr>
      <vt:lpstr>'Monthly WF Recorded 925'!Print_Area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 Jee Young</dc:creator>
  <cp:lastModifiedBy>Jee Kim</cp:lastModifiedBy>
  <cp:lastPrinted>2019-11-21T21:29:49Z</cp:lastPrinted>
  <dcterms:created xsi:type="dcterms:W3CDTF">2019-05-14T21:41:24Z</dcterms:created>
  <dcterms:modified xsi:type="dcterms:W3CDTF">2019-11-21T22:28:26Z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{E0526DC9-F678-4239-8AAC-9A33F901145F}</vt:lpwstr>
  </property>
  <property fmtid="{D5CDD505-2E9C-101B-9397-08002B2CF9AE}" pid="3" name="ContentTypeId">
    <vt:lpwstr>0x010100B8AC27B3470EAB46A329FD92A11ACBD1</vt:lpwstr>
  </property>
</Properties>
</file>