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7CE09F5C-E2FF-4483-A2B4-35A264E0952D}" xr6:coauthVersionLast="40" xr6:coauthVersionMax="40" xr10:uidLastSave="{00000000-0000-0000-0000-000000000000}"/>
  <bookViews>
    <workbookView xWindow="0" yWindow="0" windowWidth="23040" windowHeight="9405" xr2:uid="{00000000-000D-0000-FFFF-FFFF00000000}"/>
  </bookViews>
  <sheets>
    <sheet name="Total One Time Adjustment" sheetId="3" r:id="rId1"/>
    <sheet name="One Time Adjust for TUTRR" sheetId="1" r:id="rId2"/>
  </sheets>
  <definedNames>
    <definedName name="_xlnm.Print_Area" localSheetId="1">'One Time Adjust for TUTRR'!$A$1:$L$42</definedName>
    <definedName name="_xlnm.Print_Area" localSheetId="0">'Total One Time Adjustment'!$A$1:$M$32</definedName>
  </definedNames>
  <calcPr calcId="191029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3" l="1"/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G30" i="1" l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 s="1"/>
  <c r="F8" i="3" s="1"/>
  <c r="F32" i="3" s="1"/>
</calcChain>
</file>

<file path=xl/sharedStrings.xml><?xml version="1.0" encoding="utf-8"?>
<sst xmlns="http://schemas.openxmlformats.org/spreadsheetml/2006/main" count="137" uniqueCount="90">
  <si>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</si>
  <si>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</si>
  <si>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</si>
  <si>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</si>
  <si>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</si>
  <si>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</si>
  <si>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</si>
  <si>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</si>
  <si>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</si>
  <si>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</si>
  <si>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</si>
  <si>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</si>
  <si>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</si>
  <si>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</si>
  <si>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</si>
  <si>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</si>
  <si>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</si>
  <si>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</si>
  <si>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</si>
  <si>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</si>
  <si>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</si>
  <si>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</si>
  <si>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</si>
  <si>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</si>
  <si>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</si>
  <si>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</si>
  <si>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</si>
  <si>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</si>
  <si>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</si>
  <si>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</si>
  <si>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</si>
  <si>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</si>
  <si>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</si>
  <si>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</si>
  <si>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</si>
  <si>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</si>
  <si>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</si>
  <si>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</si>
  <si>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</si>
  <si>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</si>
  <si>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</si>
  <si>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 xml:space="preserve">Workpaper to Calculate One Time Adjustment to adjust for the difference between the True Up TRR 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</si>
  <si>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</si>
  <si>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</si>
  <si>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</si>
  <si>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</si>
  <si>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</si>
  <si>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</si>
  <si>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</si>
  <si>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</si>
  <si>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</si>
  <si>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</si>
  <si>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</si>
  <si>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</si>
  <si>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</si>
  <si>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</si>
  <si>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</si>
  <si>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</si>
  <si>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</si>
  <si>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True Up TRR Adjustment:</t>
  </si>
  <si>
    <t>See "One Time Adjust for TUTRR" sheet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</si>
  <si>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</si>
  <si>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</si>
  <si>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</si>
  <si>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</si>
  <si>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</si>
  <si>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</si>
  <si>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</si>
  <si>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</si>
  <si>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One Time Adjustments:</t>
  </si>
  <si>
    <t>not</t>
  </si>
  <si>
    <t>shown</t>
  </si>
  <si>
    <t>C1 -C2</t>
  </si>
  <si>
    <t>Col 1</t>
  </si>
  <si>
    <t>Total One Time Adjustment for proposed Formula Rate to reflect:</t>
  </si>
  <si>
    <t>(from Previous Annual Update, Line 23, Column 9)."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</si>
  <si>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</si>
  <si>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 xml:space="preserve">Annual Update" on Line 11, or other appropriate 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</si>
  <si>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</si>
  <si>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 xml:space="preserve">2) The One Time Adjustment amount calculated in this workpaper (Line 13, Column 7) is to be inserted in Schedule 3 of the TO2019 Annual Update </t>
  </si>
  <si>
    <t>TO2019</t>
  </si>
  <si>
    <t>1) End of Year 2017 Undercollection</t>
  </si>
  <si>
    <t>End of Year 2017 Undercollection:</t>
  </si>
  <si>
    <t>The Adjustments will appear as follows in TO2020 Draft Annual Update Schedule 3:</t>
  </si>
  <si>
    <t>TO2020 TUTRR:</t>
  </si>
  <si>
    <t>in the New Formula Rate as compared to the True Up TRR in the Second Formula Rate (TO2020 compared to TO2018)</t>
  </si>
  <si>
    <t>TO2018 Second Formula Rate TUTRR:</t>
  </si>
  <si>
    <t>2) Second Formula Rate 2018 True Up TRR relative to proposed Formula Rate 2018 TUTRR</t>
  </si>
  <si>
    <t>See TO2019 Filing, Schedule 3, Line 23, Column 9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</si>
  <si>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TO2019 Filing, Line 23, Col. 9 pursuant to Note 4: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</si>
</sst>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Normal="100" workbookViewId="0"/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5" max="5" width="5.7109375" customWidth="1"/>
    <col min="6" max="6" width="15.7109375" customWidth="1"/>
    <col min="7" max="7" width="4.7109375" customWidth="1"/>
  </cols>
  <sheetData>
    <row r="1" spans="1:12" x14ac:dyDescent="0.25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/>
      <c r="B2" s="22" t="s">
        <v>81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/>
      <c r="B3" s="22" t="s">
        <v>87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2"/>
      <c r="B6" s="21" t="s">
        <v>69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2"/>
      <c r="B7" s="22" t="s">
        <v>82</v>
      </c>
      <c r="C7" s="22"/>
      <c r="D7" s="22"/>
      <c r="E7" s="22"/>
      <c r="F7" s="31">
        <f>F20</f>
        <v>-98407947.657645464</v>
      </c>
      <c r="G7" s="22"/>
      <c r="H7" s="22" t="s">
        <v>88</v>
      </c>
      <c r="I7" s="22"/>
      <c r="J7" s="22"/>
      <c r="K7" s="22"/>
      <c r="L7" s="22"/>
    </row>
    <row r="8" spans="1:12" x14ac:dyDescent="0.25">
      <c r="A8" s="22"/>
      <c r="B8" s="22" t="s">
        <v>59</v>
      </c>
      <c r="C8" s="22"/>
      <c r="D8" s="22"/>
      <c r="E8" s="22"/>
      <c r="F8" s="32">
        <f>'One Time Adjust for TUTRR'!L30</f>
        <v>-32801311.613479383</v>
      </c>
      <c r="G8" s="22"/>
      <c r="H8" s="22" t="s">
        <v>60</v>
      </c>
      <c r="I8" s="22"/>
      <c r="J8" s="22"/>
      <c r="K8" s="22"/>
      <c r="L8" s="22"/>
    </row>
    <row r="9" spans="1:12" x14ac:dyDescent="0.25">
      <c r="A9" s="22"/>
      <c r="B9" s="22"/>
      <c r="C9" s="22"/>
      <c r="D9" s="22"/>
      <c r="E9" s="33"/>
      <c r="F9" s="22"/>
      <c r="G9" s="22"/>
      <c r="H9" s="22"/>
      <c r="I9" s="22"/>
      <c r="J9" s="22"/>
      <c r="K9" s="22"/>
      <c r="L9" s="22"/>
    </row>
    <row r="10" spans="1:12" x14ac:dyDescent="0.25">
      <c r="A10" s="22"/>
      <c r="B10" s="21" t="s">
        <v>83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2"/>
      <c r="B12" s="22"/>
      <c r="C12" s="22"/>
      <c r="D12" s="34" t="s">
        <v>73</v>
      </c>
      <c r="E12" s="22"/>
      <c r="F12" s="34" t="s">
        <v>61</v>
      </c>
      <c r="G12" s="22"/>
      <c r="H12" s="22"/>
      <c r="I12" s="22"/>
      <c r="J12" s="22"/>
      <c r="K12" s="22"/>
      <c r="L12" s="22"/>
    </row>
    <row r="13" spans="1:12" x14ac:dyDescent="0.25">
      <c r="A13" s="22"/>
      <c r="B13" s="22"/>
      <c r="C13" s="22"/>
      <c r="D13" s="22"/>
      <c r="E13" s="22"/>
      <c r="F13" s="35" t="s">
        <v>62</v>
      </c>
      <c r="G13" s="22"/>
      <c r="H13" s="22"/>
      <c r="I13" s="22"/>
      <c r="J13" s="22"/>
      <c r="K13" s="22"/>
      <c r="L13" s="22"/>
    </row>
    <row r="14" spans="1:12" x14ac:dyDescent="0.25">
      <c r="A14" s="22"/>
      <c r="B14" s="22"/>
      <c r="C14" s="22"/>
      <c r="D14" s="22"/>
      <c r="E14" s="22"/>
      <c r="F14" s="36" t="s">
        <v>63</v>
      </c>
      <c r="G14" s="22"/>
      <c r="H14" s="22"/>
      <c r="I14" s="22"/>
      <c r="J14" s="22"/>
      <c r="K14" s="22"/>
      <c r="L14" s="22"/>
    </row>
    <row r="15" spans="1:12" x14ac:dyDescent="0.25">
      <c r="A15" s="22"/>
      <c r="B15" s="22"/>
      <c r="C15" s="22"/>
      <c r="D15" s="22"/>
      <c r="E15" s="22"/>
      <c r="F15" s="37" t="s">
        <v>64</v>
      </c>
      <c r="G15" s="22"/>
      <c r="H15" s="22"/>
      <c r="I15" s="22"/>
      <c r="J15" s="22"/>
      <c r="K15" s="22"/>
      <c r="L15" s="22"/>
    </row>
    <row r="16" spans="1:12" x14ac:dyDescent="0.25">
      <c r="A16" s="22"/>
      <c r="B16" s="22"/>
      <c r="C16" s="22"/>
      <c r="D16" s="22"/>
      <c r="E16" s="22"/>
      <c r="F16" s="38" t="s">
        <v>65</v>
      </c>
      <c r="G16" s="22"/>
      <c r="H16" s="22"/>
      <c r="I16" s="22"/>
      <c r="J16" s="22"/>
      <c r="K16" s="22"/>
      <c r="L16" s="22"/>
    </row>
    <row r="17" spans="1:12" x14ac:dyDescent="0.25">
      <c r="A17" s="22"/>
      <c r="B17" s="22"/>
      <c r="C17" s="22"/>
      <c r="D17" s="22"/>
      <c r="E17" s="39" t="s">
        <v>72</v>
      </c>
      <c r="F17" s="38" t="s">
        <v>66</v>
      </c>
      <c r="G17" s="22"/>
      <c r="H17" s="22"/>
      <c r="I17" s="22"/>
      <c r="J17" s="22"/>
      <c r="K17" s="22"/>
      <c r="L17" s="22"/>
    </row>
    <row r="18" spans="1:12" x14ac:dyDescent="0.25">
      <c r="A18" s="22"/>
      <c r="B18" s="22"/>
      <c r="C18" s="22"/>
      <c r="D18" s="22"/>
      <c r="E18" s="40" t="s">
        <v>70</v>
      </c>
      <c r="F18" s="38" t="s">
        <v>67</v>
      </c>
      <c r="G18" s="22"/>
      <c r="H18" s="22"/>
      <c r="I18" s="22"/>
      <c r="J18" s="22"/>
      <c r="K18" s="22"/>
      <c r="L18" s="22"/>
    </row>
    <row r="19" spans="1:12" x14ac:dyDescent="0.25">
      <c r="A19" s="22"/>
      <c r="B19" s="41" t="s">
        <v>32</v>
      </c>
      <c r="C19" s="28" t="s">
        <v>1</v>
      </c>
      <c r="D19" s="28" t="s">
        <v>2</v>
      </c>
      <c r="E19" s="40" t="s">
        <v>71</v>
      </c>
      <c r="F19" s="16" t="s">
        <v>68</v>
      </c>
      <c r="G19" s="22"/>
      <c r="H19" s="22"/>
      <c r="I19" s="22"/>
      <c r="J19" s="22"/>
      <c r="K19" s="22"/>
      <c r="L19" s="22"/>
    </row>
    <row r="20" spans="1:12" x14ac:dyDescent="0.25">
      <c r="B20" s="13">
        <v>11</v>
      </c>
      <c r="C20" s="2" t="s">
        <v>14</v>
      </c>
      <c r="D20" s="29">
        <v>2017</v>
      </c>
      <c r="E20" s="30" t="s">
        <v>31</v>
      </c>
      <c r="F20" s="8">
        <v>-98407947.657645464</v>
      </c>
      <c r="G20" s="19" t="s">
        <v>89</v>
      </c>
    </row>
    <row r="21" spans="1:12" x14ac:dyDescent="0.25">
      <c r="B21" s="13">
        <f t="shared" ref="B21:B32" si="0">B20+1</f>
        <v>12</v>
      </c>
      <c r="C21" s="2" t="s">
        <v>3</v>
      </c>
      <c r="D21" s="29">
        <v>2018</v>
      </c>
      <c r="E21" s="30" t="s">
        <v>31</v>
      </c>
      <c r="F21" s="11"/>
      <c r="H21" t="s">
        <v>76</v>
      </c>
    </row>
    <row r="22" spans="1:12" x14ac:dyDescent="0.25">
      <c r="B22" s="13">
        <f t="shared" si="0"/>
        <v>13</v>
      </c>
      <c r="C22" s="3" t="s">
        <v>4</v>
      </c>
      <c r="D22" s="29">
        <v>2018</v>
      </c>
      <c r="E22" s="30" t="s">
        <v>31</v>
      </c>
      <c r="F22" s="11"/>
      <c r="H22" t="s">
        <v>77</v>
      </c>
    </row>
    <row r="23" spans="1:12" x14ac:dyDescent="0.25">
      <c r="B23" s="13">
        <f t="shared" si="0"/>
        <v>14</v>
      </c>
      <c r="C23" s="3" t="s">
        <v>5</v>
      </c>
      <c r="D23" s="29">
        <v>2018</v>
      </c>
      <c r="E23" s="30" t="s">
        <v>31</v>
      </c>
      <c r="F23" s="11"/>
      <c r="H23" t="s">
        <v>75</v>
      </c>
    </row>
    <row r="24" spans="1:12" x14ac:dyDescent="0.25">
      <c r="B24" s="13">
        <f t="shared" si="0"/>
        <v>15</v>
      </c>
      <c r="C24" s="2" t="s">
        <v>6</v>
      </c>
      <c r="D24" s="29">
        <v>2018</v>
      </c>
      <c r="E24" s="30" t="s">
        <v>31</v>
      </c>
      <c r="F24" s="11"/>
    </row>
    <row r="25" spans="1:12" x14ac:dyDescent="0.25">
      <c r="B25" s="13">
        <f t="shared" si="0"/>
        <v>16</v>
      </c>
      <c r="C25" s="3" t="s">
        <v>7</v>
      </c>
      <c r="D25" s="29">
        <v>2018</v>
      </c>
      <c r="E25" s="30" t="s">
        <v>31</v>
      </c>
      <c r="F25" s="11"/>
    </row>
    <row r="26" spans="1:12" x14ac:dyDescent="0.25">
      <c r="B26" s="13">
        <f t="shared" si="0"/>
        <v>17</v>
      </c>
      <c r="C26" s="3" t="s">
        <v>8</v>
      </c>
      <c r="D26" s="29">
        <v>2018</v>
      </c>
      <c r="E26" s="30" t="s">
        <v>31</v>
      </c>
      <c r="F26" s="11"/>
    </row>
    <row r="27" spans="1:12" x14ac:dyDescent="0.25">
      <c r="B27" s="13">
        <f t="shared" si="0"/>
        <v>18</v>
      </c>
      <c r="C27" s="2" t="s">
        <v>9</v>
      </c>
      <c r="D27" s="29">
        <v>2018</v>
      </c>
      <c r="E27" s="30" t="s">
        <v>31</v>
      </c>
      <c r="F27" s="11"/>
    </row>
    <row r="28" spans="1:12" x14ac:dyDescent="0.25">
      <c r="B28" s="13">
        <f t="shared" si="0"/>
        <v>19</v>
      </c>
      <c r="C28" s="3" t="s">
        <v>10</v>
      </c>
      <c r="D28" s="29">
        <v>2018</v>
      </c>
      <c r="E28" s="30" t="s">
        <v>31</v>
      </c>
      <c r="F28" s="11"/>
    </row>
    <row r="29" spans="1:12" x14ac:dyDescent="0.25">
      <c r="B29" s="13">
        <f t="shared" si="0"/>
        <v>20</v>
      </c>
      <c r="C29" s="3" t="s">
        <v>11</v>
      </c>
      <c r="D29" s="29">
        <v>2018</v>
      </c>
      <c r="E29" s="30" t="s">
        <v>31</v>
      </c>
      <c r="F29" s="11"/>
    </row>
    <row r="30" spans="1:12" x14ac:dyDescent="0.25">
      <c r="B30" s="13">
        <f t="shared" si="0"/>
        <v>21</v>
      </c>
      <c r="C30" s="2" t="s">
        <v>12</v>
      </c>
      <c r="D30" s="29">
        <v>2018</v>
      </c>
      <c r="E30" s="30" t="s">
        <v>31</v>
      </c>
      <c r="F30" s="11"/>
    </row>
    <row r="31" spans="1:12" x14ac:dyDescent="0.25">
      <c r="B31" s="13">
        <f t="shared" si="0"/>
        <v>22</v>
      </c>
      <c r="C31" s="2" t="s">
        <v>13</v>
      </c>
      <c r="D31" s="29">
        <v>2018</v>
      </c>
      <c r="E31" s="30" t="s">
        <v>31</v>
      </c>
      <c r="F31" s="11"/>
    </row>
    <row r="32" spans="1:12" x14ac:dyDescent="0.25">
      <c r="B32" s="13">
        <f t="shared" si="0"/>
        <v>23</v>
      </c>
      <c r="C32" s="3" t="s">
        <v>14</v>
      </c>
      <c r="D32" s="29">
        <v>2018</v>
      </c>
      <c r="E32" s="30" t="s">
        <v>31</v>
      </c>
      <c r="F32" s="8">
        <f>F8</f>
        <v>-32801311.613479383</v>
      </c>
      <c r="G32" s="19" t="s">
        <v>78</v>
      </c>
    </row>
  </sheetData>
  <pageMargins left="0.7" right="0.7" top="0.75" bottom="0.75" header="0.3" footer="0.3"/>
  <pageSetup scale="80" orientation="portrait" r:id="rId1"/>
  <headerFooter>
    <oddHeader xml:space="preserve">&amp;R&amp;"Arial,Regular"&amp;10TO2020 Annual Update
Attachment 4
WP-Schedule 3-One Time Adjustment Transition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4"/>
  <sheetViews>
    <sheetView view="pageLayout" zoomScaleNormal="100" workbookViewId="0"/>
  </sheetViews>
  <sheetFormatPr defaultRowHeight="15" x14ac:dyDescent="0.25"/>
  <cols>
    <col min="1" max="2" width="3.7109375" customWidth="1"/>
    <col min="3" max="3" width="5.7109375" customWidth="1"/>
    <col min="4" max="4" width="13.140625" customWidth="1"/>
    <col min="5" max="5" width="6.7109375" customWidth="1"/>
    <col min="6" max="8" width="13.7109375" customWidth="1"/>
    <col min="9" max="9" width="7.7109375" customWidth="1"/>
    <col min="10" max="13" width="14.7109375" customWidth="1"/>
  </cols>
  <sheetData>
    <row r="1" spans="1:12" x14ac:dyDescent="0.2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1" t="s">
        <v>85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K3" s="14"/>
      <c r="L3" s="14"/>
    </row>
    <row r="4" spans="1:12" x14ac:dyDescent="0.25">
      <c r="B4" s="1" t="s">
        <v>21</v>
      </c>
      <c r="C4" s="1"/>
      <c r="F4" s="11">
        <v>2018</v>
      </c>
      <c r="J4" s="13"/>
      <c r="K4" s="15"/>
      <c r="L4" s="13"/>
    </row>
    <row r="5" spans="1:12" x14ac:dyDescent="0.25">
      <c r="E5" s="20" t="s">
        <v>84</v>
      </c>
      <c r="F5" s="8">
        <v>1110576730.9124131</v>
      </c>
      <c r="K5" s="31"/>
      <c r="L5" s="13"/>
    </row>
    <row r="6" spans="1:12" x14ac:dyDescent="0.25">
      <c r="E6" s="20" t="s">
        <v>86</v>
      </c>
      <c r="F6" s="8">
        <v>1078540190</v>
      </c>
      <c r="L6" s="13"/>
    </row>
    <row r="7" spans="1:12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8"/>
    </row>
    <row r="8" spans="1:12" x14ac:dyDescent="0.25">
      <c r="A8" s="22"/>
      <c r="B8" s="21" t="s">
        <v>40</v>
      </c>
      <c r="C8" s="22"/>
      <c r="D8" s="22"/>
      <c r="E8" s="22"/>
      <c r="F8" s="22"/>
      <c r="G8" s="22"/>
      <c r="H8" s="22"/>
      <c r="I8" s="22"/>
      <c r="J8" s="22"/>
      <c r="K8" s="22"/>
      <c r="L8" s="38"/>
    </row>
    <row r="9" spans="1:12" x14ac:dyDescent="0.25">
      <c r="A9" s="22"/>
      <c r="B9" s="22"/>
      <c r="C9" s="22"/>
      <c r="D9" s="22"/>
      <c r="E9" s="22"/>
      <c r="F9" s="42" t="s">
        <v>33</v>
      </c>
      <c r="G9" s="42" t="s">
        <v>34</v>
      </c>
      <c r="H9" s="42" t="s">
        <v>35</v>
      </c>
      <c r="I9" s="42" t="s">
        <v>36</v>
      </c>
      <c r="J9" s="42" t="s">
        <v>37</v>
      </c>
      <c r="K9" s="42" t="s">
        <v>38</v>
      </c>
      <c r="L9" s="42" t="s">
        <v>39</v>
      </c>
    </row>
    <row r="10" spans="1:12" x14ac:dyDescent="0.25">
      <c r="A10" s="22"/>
      <c r="B10" s="22"/>
      <c r="C10" s="22"/>
      <c r="D10" s="22"/>
      <c r="E10" s="22"/>
      <c r="F10" s="42"/>
      <c r="G10" s="42"/>
      <c r="H10" s="43" t="s">
        <v>53</v>
      </c>
      <c r="I10" s="42"/>
      <c r="J10" s="43" t="s">
        <v>54</v>
      </c>
      <c r="K10" s="43" t="s">
        <v>56</v>
      </c>
      <c r="L10" s="43" t="s">
        <v>55</v>
      </c>
    </row>
    <row r="11" spans="1:12" x14ac:dyDescent="0.25">
      <c r="A11" s="22"/>
      <c r="B11" s="22"/>
      <c r="C11" s="22"/>
      <c r="D11" s="22"/>
      <c r="E11" s="22"/>
      <c r="F11" s="22"/>
      <c r="G11" s="22"/>
      <c r="H11" s="40" t="s">
        <v>51</v>
      </c>
      <c r="I11" s="22"/>
      <c r="J11" s="38" t="s">
        <v>25</v>
      </c>
      <c r="K11" s="22"/>
      <c r="L11" s="38" t="s">
        <v>25</v>
      </c>
    </row>
    <row r="12" spans="1:12" x14ac:dyDescent="0.25">
      <c r="A12" s="22"/>
      <c r="B12" s="22"/>
      <c r="C12" s="21"/>
      <c r="D12" s="22"/>
      <c r="E12" s="22"/>
      <c r="F12" s="22"/>
      <c r="G12" s="22"/>
      <c r="H12" s="40" t="s">
        <v>52</v>
      </c>
      <c r="I12" s="22"/>
      <c r="J12" s="40" t="s">
        <v>51</v>
      </c>
      <c r="K12" s="22"/>
      <c r="L12" s="40" t="s">
        <v>51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40" t="s">
        <v>23</v>
      </c>
      <c r="I13" s="22"/>
      <c r="J13" s="40" t="s">
        <v>52</v>
      </c>
      <c r="K13" s="22"/>
      <c r="L13" s="40" t="s">
        <v>52</v>
      </c>
    </row>
    <row r="14" spans="1:12" x14ac:dyDescent="0.25">
      <c r="A14" s="22"/>
      <c r="B14" s="22"/>
      <c r="C14" s="22"/>
      <c r="D14" s="22"/>
      <c r="E14" s="22"/>
      <c r="F14" s="22"/>
      <c r="G14" s="22"/>
      <c r="H14" s="40" t="s">
        <v>24</v>
      </c>
      <c r="I14" s="22"/>
      <c r="J14" s="40" t="s">
        <v>23</v>
      </c>
      <c r="K14" s="22"/>
      <c r="L14" s="40" t="s">
        <v>23</v>
      </c>
    </row>
    <row r="15" spans="1:12" x14ac:dyDescent="0.25">
      <c r="A15" s="22"/>
      <c r="B15" s="22"/>
      <c r="C15" s="22"/>
      <c r="D15" s="22"/>
      <c r="E15" s="22"/>
      <c r="F15" s="22"/>
      <c r="G15" s="22"/>
      <c r="H15" s="40" t="s">
        <v>80</v>
      </c>
      <c r="I15" s="21" t="s">
        <v>29</v>
      </c>
      <c r="J15" s="40" t="s">
        <v>22</v>
      </c>
      <c r="K15" s="44" t="s">
        <v>17</v>
      </c>
      <c r="L15" s="40" t="s">
        <v>22</v>
      </c>
    </row>
    <row r="16" spans="1:12" x14ac:dyDescent="0.25">
      <c r="A16" s="22"/>
      <c r="B16" s="22"/>
      <c r="C16" s="22"/>
      <c r="D16" s="22"/>
      <c r="E16" s="22"/>
      <c r="F16" s="40" t="s">
        <v>15</v>
      </c>
      <c r="G16" s="40" t="s">
        <v>16</v>
      </c>
      <c r="H16" s="40" t="s">
        <v>49</v>
      </c>
      <c r="I16" s="40" t="s">
        <v>17</v>
      </c>
      <c r="J16" s="38" t="s">
        <v>26</v>
      </c>
      <c r="K16" s="38" t="s">
        <v>27</v>
      </c>
      <c r="L16" s="38" t="s">
        <v>30</v>
      </c>
    </row>
    <row r="17" spans="1:13" x14ac:dyDescent="0.25">
      <c r="A17" s="22"/>
      <c r="B17" s="22"/>
      <c r="C17" s="41" t="s">
        <v>32</v>
      </c>
      <c r="D17" s="28" t="s">
        <v>1</v>
      </c>
      <c r="E17" s="28" t="s">
        <v>2</v>
      </c>
      <c r="F17" s="41" t="s">
        <v>0</v>
      </c>
      <c r="G17" s="41" t="s">
        <v>0</v>
      </c>
      <c r="H17" s="41" t="s">
        <v>50</v>
      </c>
      <c r="I17" s="41" t="s">
        <v>18</v>
      </c>
      <c r="J17" s="16" t="s">
        <v>28</v>
      </c>
      <c r="K17" s="16" t="s">
        <v>1</v>
      </c>
      <c r="L17" s="16" t="s">
        <v>28</v>
      </c>
    </row>
    <row r="18" spans="1:13" x14ac:dyDescent="0.25">
      <c r="C18" s="5">
        <v>1</v>
      </c>
      <c r="D18" s="3" t="s">
        <v>14</v>
      </c>
      <c r="E18" s="4">
        <v>2017</v>
      </c>
      <c r="F18" s="18" t="s">
        <v>31</v>
      </c>
      <c r="G18" s="18" t="s">
        <v>31</v>
      </c>
      <c r="H18" s="18" t="s">
        <v>31</v>
      </c>
      <c r="I18" s="12">
        <v>3.5000000000000001E-3</v>
      </c>
      <c r="J18" s="18" t="s">
        <v>31</v>
      </c>
      <c r="K18" s="18" t="s">
        <v>31</v>
      </c>
      <c r="L18" s="18" t="s">
        <v>31</v>
      </c>
      <c r="M18" s="45"/>
    </row>
    <row r="19" spans="1:13" x14ac:dyDescent="0.25">
      <c r="C19" s="5">
        <v>2</v>
      </c>
      <c r="D19" s="2" t="s">
        <v>3</v>
      </c>
      <c r="E19" s="4">
        <v>2018</v>
      </c>
      <c r="F19" s="7">
        <f>$F$5/12</f>
        <v>92548060.909367755</v>
      </c>
      <c r="G19" s="7">
        <f>$F$6/12</f>
        <v>89878349.166666672</v>
      </c>
      <c r="H19" s="7">
        <f>G19-F19</f>
        <v>-2669711.7427010834</v>
      </c>
      <c r="I19" s="12">
        <v>3.5000000000000001E-3</v>
      </c>
      <c r="J19" s="7">
        <f>H19</f>
        <v>-2669711.7427010834</v>
      </c>
      <c r="K19" s="17">
        <f>((J19)/2)*I19</f>
        <v>-4671.9955497268957</v>
      </c>
      <c r="L19" s="7">
        <f>J19+K19</f>
        <v>-2674383.7382508102</v>
      </c>
    </row>
    <row r="20" spans="1:13" x14ac:dyDescent="0.25">
      <c r="C20" s="5">
        <v>3</v>
      </c>
      <c r="D20" s="3" t="s">
        <v>4</v>
      </c>
      <c r="E20" s="4">
        <v>2018</v>
      </c>
      <c r="F20" s="7">
        <f t="shared" ref="F20:F30" si="0">$F$5/12</f>
        <v>92548060.909367755</v>
      </c>
      <c r="G20" s="7">
        <f t="shared" ref="G20:G30" si="1">$F$6/12</f>
        <v>89878349.166666672</v>
      </c>
      <c r="H20" s="7">
        <f t="shared" ref="H20:H30" si="2">G20-F20</f>
        <v>-2669711.7427010834</v>
      </c>
      <c r="I20" s="12">
        <v>3.5000000000000001E-3</v>
      </c>
      <c r="J20" s="17">
        <f>L19+H20</f>
        <v>-5344095.4809518941</v>
      </c>
      <c r="K20" s="17">
        <f>((L19+J20)/2)*I20</f>
        <v>-14032.338633604733</v>
      </c>
      <c r="L20" s="7">
        <f t="shared" ref="L20:L30" si="3">J20+K20</f>
        <v>-5358127.8195854984</v>
      </c>
    </row>
    <row r="21" spans="1:13" x14ac:dyDescent="0.25">
      <c r="C21" s="5">
        <v>4</v>
      </c>
      <c r="D21" s="3" t="s">
        <v>5</v>
      </c>
      <c r="E21" s="4">
        <v>2018</v>
      </c>
      <c r="F21" s="7">
        <f t="shared" si="0"/>
        <v>92548060.909367755</v>
      </c>
      <c r="G21" s="7">
        <f t="shared" si="1"/>
        <v>89878349.166666672</v>
      </c>
      <c r="H21" s="7">
        <f t="shared" si="2"/>
        <v>-2669711.7427010834</v>
      </c>
      <c r="I21" s="12">
        <v>3.5000000000000001E-3</v>
      </c>
      <c r="J21" s="17">
        <f t="shared" ref="J21:J30" si="4">L20+H21</f>
        <v>-8027839.5622865818</v>
      </c>
      <c r="K21" s="17">
        <f t="shared" ref="K21:K30" si="5">((L20+J21)/2)*I21</f>
        <v>-23425.442918276141</v>
      </c>
      <c r="L21" s="7">
        <f t="shared" si="3"/>
        <v>-8051265.0052048583</v>
      </c>
    </row>
    <row r="22" spans="1:13" x14ac:dyDescent="0.25">
      <c r="C22" s="5">
        <v>5</v>
      </c>
      <c r="D22" s="2" t="s">
        <v>6</v>
      </c>
      <c r="E22" s="4">
        <v>2018</v>
      </c>
      <c r="F22" s="7">
        <f t="shared" si="0"/>
        <v>92548060.909367755</v>
      </c>
      <c r="G22" s="7">
        <f t="shared" si="1"/>
        <v>89878349.166666672</v>
      </c>
      <c r="H22" s="7">
        <f t="shared" si="2"/>
        <v>-2669711.7427010834</v>
      </c>
      <c r="I22" s="12">
        <v>3.7000000000000002E-3</v>
      </c>
      <c r="J22" s="17">
        <f t="shared" si="4"/>
        <v>-10720976.747905942</v>
      </c>
      <c r="K22" s="17">
        <f t="shared" si="5"/>
        <v>-34728.647243254978</v>
      </c>
      <c r="L22" s="7">
        <f t="shared" si="3"/>
        <v>-10755705.395149197</v>
      </c>
    </row>
    <row r="23" spans="1:13" x14ac:dyDescent="0.25">
      <c r="C23" s="5">
        <v>6</v>
      </c>
      <c r="D23" s="3" t="s">
        <v>7</v>
      </c>
      <c r="E23" s="4">
        <v>2018</v>
      </c>
      <c r="F23" s="7">
        <f t="shared" si="0"/>
        <v>92548060.909367755</v>
      </c>
      <c r="G23" s="7">
        <f t="shared" si="1"/>
        <v>89878349.166666672</v>
      </c>
      <c r="H23" s="7">
        <f t="shared" si="2"/>
        <v>-2669711.7427010834</v>
      </c>
      <c r="I23" s="12">
        <v>3.7000000000000002E-3</v>
      </c>
      <c r="J23" s="17">
        <f t="shared" si="4"/>
        <v>-13425417.137850281</v>
      </c>
      <c r="K23" s="17">
        <f t="shared" si="5"/>
        <v>-44735.07668604904</v>
      </c>
      <c r="L23" s="7">
        <f t="shared" si="3"/>
        <v>-13470152.21453633</v>
      </c>
    </row>
    <row r="24" spans="1:13" x14ac:dyDescent="0.25">
      <c r="C24" s="5">
        <v>7</v>
      </c>
      <c r="D24" s="3" t="s">
        <v>8</v>
      </c>
      <c r="E24" s="4">
        <v>2018</v>
      </c>
      <c r="F24" s="7">
        <f t="shared" si="0"/>
        <v>92548060.909367755</v>
      </c>
      <c r="G24" s="7">
        <f t="shared" si="1"/>
        <v>89878349.166666672</v>
      </c>
      <c r="H24" s="7">
        <f t="shared" si="2"/>
        <v>-2669711.7427010834</v>
      </c>
      <c r="I24" s="12">
        <v>3.7000000000000002E-3</v>
      </c>
      <c r="J24" s="17">
        <f t="shared" si="4"/>
        <v>-16139863.957237413</v>
      </c>
      <c r="K24" s="17">
        <f t="shared" si="5"/>
        <v>-54778.529917781423</v>
      </c>
      <c r="L24" s="7">
        <f t="shared" si="3"/>
        <v>-16194642.487155195</v>
      </c>
    </row>
    <row r="25" spans="1:13" x14ac:dyDescent="0.25">
      <c r="C25" s="5">
        <v>8</v>
      </c>
      <c r="D25" s="2" t="s">
        <v>9</v>
      </c>
      <c r="E25" s="4">
        <v>2018</v>
      </c>
      <c r="F25" s="7">
        <f t="shared" si="0"/>
        <v>92548060.909367755</v>
      </c>
      <c r="G25" s="7">
        <f t="shared" si="1"/>
        <v>89878349.166666672</v>
      </c>
      <c r="H25" s="7">
        <f t="shared" si="2"/>
        <v>-2669711.7427010834</v>
      </c>
      <c r="I25" s="12">
        <v>3.8999999999999998E-3</v>
      </c>
      <c r="J25" s="17">
        <f t="shared" si="4"/>
        <v>-18864354.229856279</v>
      </c>
      <c r="K25" s="17">
        <f t="shared" si="5"/>
        <v>-68365.043598172371</v>
      </c>
      <c r="L25" s="7">
        <f t="shared" si="3"/>
        <v>-18932719.27345445</v>
      </c>
    </row>
    <row r="26" spans="1:13" x14ac:dyDescent="0.25">
      <c r="C26" s="5">
        <v>9</v>
      </c>
      <c r="D26" s="3" t="s">
        <v>10</v>
      </c>
      <c r="E26" s="4">
        <v>2018</v>
      </c>
      <c r="F26" s="7">
        <f t="shared" si="0"/>
        <v>92548060.909367755</v>
      </c>
      <c r="G26" s="7">
        <f t="shared" si="1"/>
        <v>89878349.166666672</v>
      </c>
      <c r="H26" s="7">
        <f t="shared" si="2"/>
        <v>-2669711.7427010834</v>
      </c>
      <c r="I26" s="12">
        <v>3.8999999999999998E-3</v>
      </c>
      <c r="J26" s="17">
        <f t="shared" si="4"/>
        <v>-21602431.016155533</v>
      </c>
      <c r="K26" s="17">
        <f t="shared" si="5"/>
        <v>-79043.543064739468</v>
      </c>
      <c r="L26" s="7">
        <f t="shared" si="3"/>
        <v>-21681474.559220273</v>
      </c>
    </row>
    <row r="27" spans="1:13" x14ac:dyDescent="0.25">
      <c r="C27" s="5">
        <v>10</v>
      </c>
      <c r="D27" s="3" t="s">
        <v>11</v>
      </c>
      <c r="E27" s="4">
        <v>2018</v>
      </c>
      <c r="F27" s="7">
        <f t="shared" si="0"/>
        <v>92548060.909367755</v>
      </c>
      <c r="G27" s="7">
        <f t="shared" si="1"/>
        <v>89878349.166666672</v>
      </c>
      <c r="H27" s="7">
        <f t="shared" si="2"/>
        <v>-2669711.7427010834</v>
      </c>
      <c r="I27" s="12">
        <v>3.8999999999999998E-3</v>
      </c>
      <c r="J27" s="17">
        <f t="shared" si="4"/>
        <v>-24351186.301921356</v>
      </c>
      <c r="K27" s="17">
        <f t="shared" si="5"/>
        <v>-89763.688679226179</v>
      </c>
      <c r="L27" s="7">
        <f t="shared" si="3"/>
        <v>-24440949.990600582</v>
      </c>
    </row>
    <row r="28" spans="1:13" x14ac:dyDescent="0.25">
      <c r="C28" s="5">
        <v>11</v>
      </c>
      <c r="D28" s="2" t="s">
        <v>12</v>
      </c>
      <c r="E28" s="4">
        <v>2018</v>
      </c>
      <c r="F28" s="7">
        <f t="shared" si="0"/>
        <v>92548060.909367755</v>
      </c>
      <c r="G28" s="7">
        <f t="shared" si="1"/>
        <v>89878349.166666672</v>
      </c>
      <c r="H28" s="7">
        <f t="shared" si="2"/>
        <v>-2669711.7427010834</v>
      </c>
      <c r="I28" s="12">
        <v>4.1000000000000003E-3</v>
      </c>
      <c r="J28" s="17">
        <f t="shared" si="4"/>
        <v>-27110661.733301666</v>
      </c>
      <c r="K28" s="17">
        <f t="shared" si="5"/>
        <v>-105680.80403399962</v>
      </c>
      <c r="L28" s="7">
        <f t="shared" si="3"/>
        <v>-27216342.537335664</v>
      </c>
    </row>
    <row r="29" spans="1:13" ht="15.75" thickBot="1" x14ac:dyDescent="0.3">
      <c r="C29" s="5">
        <v>12</v>
      </c>
      <c r="D29" s="2" t="s">
        <v>13</v>
      </c>
      <c r="E29" s="4">
        <v>2018</v>
      </c>
      <c r="F29" s="7">
        <f t="shared" si="0"/>
        <v>92548060.909367755</v>
      </c>
      <c r="G29" s="7">
        <f t="shared" si="1"/>
        <v>89878349.166666672</v>
      </c>
      <c r="H29" s="7">
        <f t="shared" si="2"/>
        <v>-2669711.7427010834</v>
      </c>
      <c r="I29" s="12">
        <v>4.1000000000000003E-3</v>
      </c>
      <c r="J29" s="17">
        <f t="shared" si="4"/>
        <v>-29886054.280036747</v>
      </c>
      <c r="K29" s="17">
        <f t="shared" si="5"/>
        <v>-117059.91347561346</v>
      </c>
      <c r="L29" s="7">
        <f t="shared" si="3"/>
        <v>-30003114.193512361</v>
      </c>
    </row>
    <row r="30" spans="1:13" ht="15.75" thickBot="1" x14ac:dyDescent="0.3">
      <c r="C30" s="5">
        <v>13</v>
      </c>
      <c r="D30" s="3" t="s">
        <v>14</v>
      </c>
      <c r="E30" s="4">
        <v>2018</v>
      </c>
      <c r="F30" s="10">
        <f t="shared" si="0"/>
        <v>92548060.909367755</v>
      </c>
      <c r="G30" s="10">
        <f t="shared" si="1"/>
        <v>89878349.166666672</v>
      </c>
      <c r="H30" s="10">
        <f t="shared" si="2"/>
        <v>-2669711.7427010834</v>
      </c>
      <c r="I30" s="12">
        <v>4.1000000000000003E-3</v>
      </c>
      <c r="J30" s="17">
        <f t="shared" si="4"/>
        <v>-32672825.936213445</v>
      </c>
      <c r="K30" s="17">
        <f t="shared" si="5"/>
        <v>-128485.67726593792</v>
      </c>
      <c r="L30" s="26">
        <f t="shared" si="3"/>
        <v>-32801311.613479383</v>
      </c>
    </row>
    <row r="31" spans="1:13" x14ac:dyDescent="0.25">
      <c r="E31" s="9" t="s">
        <v>19</v>
      </c>
      <c r="F31" s="7">
        <f>SUM(F19:F30)</f>
        <v>1110576730.9124134</v>
      </c>
      <c r="G31" s="7">
        <f>SUM(G19:G30)</f>
        <v>1078540189.9999998</v>
      </c>
      <c r="H31" s="7">
        <f>SUM(H19:H30)</f>
        <v>-32036540.912413001</v>
      </c>
      <c r="L31" s="25" t="s">
        <v>47</v>
      </c>
    </row>
    <row r="32" spans="1:13" x14ac:dyDescent="0.25">
      <c r="L32" s="20" t="s">
        <v>48</v>
      </c>
    </row>
    <row r="33" spans="2:3" x14ac:dyDescent="0.25">
      <c r="B33" s="6" t="s">
        <v>20</v>
      </c>
    </row>
    <row r="34" spans="2:3" x14ac:dyDescent="0.25">
      <c r="B34" s="23" t="s">
        <v>42</v>
      </c>
    </row>
    <row r="35" spans="2:3" x14ac:dyDescent="0.25">
      <c r="B35" s="24" t="s">
        <v>43</v>
      </c>
    </row>
    <row r="36" spans="2:3" x14ac:dyDescent="0.25">
      <c r="B36" s="24" t="s">
        <v>44</v>
      </c>
    </row>
    <row r="37" spans="2:3" x14ac:dyDescent="0.25">
      <c r="B37" s="23" t="s">
        <v>79</v>
      </c>
    </row>
    <row r="38" spans="2:3" x14ac:dyDescent="0.25">
      <c r="B38" t="s">
        <v>58</v>
      </c>
    </row>
    <row r="39" spans="2:3" x14ac:dyDescent="0.25">
      <c r="B39" t="s">
        <v>45</v>
      </c>
    </row>
    <row r="40" spans="2:3" x14ac:dyDescent="0.25">
      <c r="B40" s="19" t="s">
        <v>46</v>
      </c>
    </row>
    <row r="41" spans="2:3" x14ac:dyDescent="0.25">
      <c r="B41" s="27" t="s">
        <v>57</v>
      </c>
    </row>
    <row r="42" spans="2:3" x14ac:dyDescent="0.25">
      <c r="C42" s="1"/>
    </row>
    <row r="44" spans="2:3" x14ac:dyDescent="0.25">
      <c r="C44" s="19"/>
    </row>
  </sheetData>
  <pageMargins left="0.7" right="0.7" top="0.75" bottom="0.75" header="0.3" footer="0.3"/>
  <pageSetup scale="75" orientation="landscape" r:id="rId1"/>
  <headerFooter>
    <oddHeader xml:space="preserve">&amp;R&amp;"Arial,Regular"&amp;10TO2020 Annual Update
Attachment 4
WP-Schedule 3-One Time Adjustment Transition
Page &amp;P of &amp;N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2CA0FB-BB7C-4729-A55D-27CF6F2FCC71}">
  <ds:schemaRefs>
    <ds:schemaRef ds:uri="0b48f424-00b0-4fd9-be0a-4afbd9d54263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912f540d-d409-4b25-9a6c-10b1df9809fd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 One Time Adjustment</vt:lpstr>
      <vt:lpstr>One Time Adjust for TUTRR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Jee Kim</cp:lastModifiedBy>
  <cp:lastPrinted>2018-06-08T23:24:07Z</cp:lastPrinted>
  <dcterms:created xsi:type="dcterms:W3CDTF">2017-03-23T21:29:02Z</dcterms:created>
  <dcterms:modified xsi:type="dcterms:W3CDTF">2019-11-21T21:14:55Z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