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7400" windowHeight="11700" activeTab="1"/>
  </bookViews>
  <sheets>
    <sheet name="Sum by FERC Acct" sheetId="1" r:id="rId1"/>
    <sheet name="Adjustments" sheetId="4" r:id="rId2"/>
  </sheets>
  <definedNames>
    <definedName name="_xlnm.Print_Area" localSheetId="0">'Sum by FERC Acct'!$A$1:$E$103</definedName>
    <definedName name="_xlnm.Print_Titles" localSheetId="0">'Sum by FERC Acct'!$1:$2</definedName>
  </definedNames>
  <calcPr calcId="145621"/>
</workbook>
</file>

<file path=xl/calcChain.xml><?xml version="1.0" encoding="utf-8"?>
<calcChain xmlns="http://schemas.openxmlformats.org/spreadsheetml/2006/main">
  <c r="H41" i="4" l="1"/>
  <c r="I40" i="4"/>
  <c r="I39" i="4"/>
  <c r="I41" i="4" s="1"/>
  <c r="G41" i="4"/>
  <c r="C101" i="1" l="1"/>
  <c r="C98" i="1"/>
  <c r="C97" i="1"/>
  <c r="C96" i="1"/>
  <c r="C95" i="1"/>
  <c r="C92" i="1"/>
  <c r="C90" i="1"/>
  <c r="C87" i="1"/>
  <c r="C86" i="1"/>
  <c r="C81" i="1"/>
  <c r="C78" i="1"/>
  <c r="C77" i="1"/>
  <c r="C74" i="1"/>
  <c r="C73" i="1"/>
  <c r="C72" i="1"/>
  <c r="C71" i="1"/>
  <c r="C70" i="1"/>
  <c r="C67" i="1"/>
  <c r="C66" i="1"/>
  <c r="C65" i="1"/>
  <c r="C64" i="1"/>
  <c r="C63" i="1"/>
  <c r="C62" i="1"/>
  <c r="C60" i="1"/>
  <c r="C58" i="1"/>
  <c r="C56" i="1"/>
  <c r="C53" i="1"/>
  <c r="C52" i="1"/>
  <c r="C49" i="1"/>
  <c r="C48" i="1"/>
  <c r="C45" i="1"/>
  <c r="C44" i="1"/>
  <c r="C43" i="1"/>
  <c r="C42" i="1"/>
  <c r="C39" i="1"/>
  <c r="C38" i="1"/>
  <c r="C37" i="1"/>
  <c r="C36" i="1"/>
  <c r="C35" i="1"/>
  <c r="C34" i="1"/>
  <c r="C33" i="1"/>
  <c r="C30" i="1"/>
  <c r="C29" i="1"/>
  <c r="C28" i="1"/>
  <c r="C26" i="1"/>
  <c r="C24" i="1"/>
  <c r="C21" i="1"/>
  <c r="C20" i="1"/>
  <c r="C19" i="1"/>
  <c r="C18" i="1"/>
  <c r="C16" i="1"/>
  <c r="C14" i="1"/>
  <c r="C12" i="1"/>
  <c r="C10" i="1"/>
  <c r="C8" i="1"/>
  <c r="C5" i="1"/>
  <c r="H34" i="4" l="1"/>
  <c r="G34" i="4"/>
  <c r="I33" i="4"/>
  <c r="I32" i="4"/>
  <c r="H27" i="4"/>
  <c r="G27" i="4"/>
  <c r="I26" i="4"/>
  <c r="I25" i="4"/>
  <c r="I24" i="4"/>
  <c r="I27" i="4" s="1"/>
  <c r="I18" i="4"/>
  <c r="I13" i="4"/>
  <c r="I8" i="4"/>
  <c r="I34" i="4" l="1"/>
  <c r="E99" i="1"/>
  <c r="D99" i="1"/>
  <c r="E88" i="1"/>
  <c r="D88" i="1"/>
  <c r="E103" i="1"/>
  <c r="D103" i="1"/>
  <c r="A87" i="1"/>
  <c r="A90" i="1" s="1"/>
  <c r="A92" i="1" s="1"/>
  <c r="A95" i="1" s="1"/>
  <c r="A96" i="1" s="1"/>
  <c r="A97" i="1" s="1"/>
  <c r="A98" i="1" s="1"/>
  <c r="A101" i="1" s="1"/>
  <c r="E79" i="1"/>
  <c r="D79" i="1"/>
  <c r="E75" i="1"/>
  <c r="D75" i="1"/>
  <c r="E68" i="1"/>
  <c r="D68" i="1"/>
  <c r="E54" i="1"/>
  <c r="D54" i="1"/>
  <c r="E50" i="1"/>
  <c r="D50" i="1"/>
  <c r="E46" i="1"/>
  <c r="D46" i="1"/>
  <c r="E40" i="1"/>
  <c r="D40" i="1"/>
  <c r="E31" i="1"/>
  <c r="D31" i="1"/>
  <c r="E22" i="1"/>
  <c r="D22" i="1"/>
  <c r="E6" i="1"/>
  <c r="D6" i="1"/>
  <c r="D83" i="1" s="1"/>
  <c r="C79" i="1"/>
  <c r="C54" i="1"/>
  <c r="A5" i="1"/>
  <c r="A8" i="1" s="1"/>
  <c r="A10" i="1" s="1"/>
  <c r="A12" i="1" s="1"/>
  <c r="A14" i="1" s="1"/>
  <c r="A16" i="1" s="1"/>
  <c r="A18" i="1" s="1"/>
  <c r="A19" i="1" s="1"/>
  <c r="A20" i="1" s="1"/>
  <c r="A21" i="1" s="1"/>
  <c r="A24" i="1" s="1"/>
  <c r="A26" i="1" s="1"/>
  <c r="A28" i="1" s="1"/>
  <c r="A29" i="1" s="1"/>
  <c r="A30" i="1" s="1"/>
  <c r="A33" i="1" s="1"/>
  <c r="A34" i="1" s="1"/>
  <c r="A35" i="1" s="1"/>
  <c r="A36" i="1" s="1"/>
  <c r="A37" i="1" s="1"/>
  <c r="A38" i="1" s="1"/>
  <c r="A39" i="1" s="1"/>
  <c r="A42" i="1" s="1"/>
  <c r="A43" i="1" s="1"/>
  <c r="A44" i="1" s="1"/>
  <c r="A45" i="1" s="1"/>
  <c r="A48" i="1" s="1"/>
  <c r="A49" i="1" s="1"/>
  <c r="A52" i="1" s="1"/>
  <c r="A56" i="1" s="1"/>
  <c r="A58" i="1" s="1"/>
  <c r="A60" i="1" s="1"/>
  <c r="A53" i="1" s="1"/>
  <c r="A62" i="1" s="1"/>
  <c r="A63" i="1" s="1"/>
  <c r="A64" i="1" s="1"/>
  <c r="A65" i="1" s="1"/>
  <c r="A66" i="1" s="1"/>
  <c r="A67" i="1" s="1"/>
  <c r="A70" i="1" s="1"/>
  <c r="A71" i="1" s="1"/>
  <c r="A72" i="1" s="1"/>
  <c r="A73" i="1" s="1"/>
  <c r="A74" i="1" s="1"/>
  <c r="A77" i="1" s="1"/>
  <c r="A78" i="1" s="1"/>
  <c r="A81" i="1" s="1"/>
  <c r="C4" i="1"/>
  <c r="E83" i="1" l="1"/>
  <c r="C88" i="1"/>
  <c r="C99" i="1"/>
  <c r="C68" i="1"/>
  <c r="C75" i="1"/>
  <c r="C46" i="1"/>
  <c r="C50" i="1"/>
  <c r="C40" i="1"/>
  <c r="C31" i="1"/>
  <c r="C6" i="1"/>
  <c r="C22" i="1"/>
  <c r="C103" i="1" l="1"/>
  <c r="C83" i="1"/>
</calcChain>
</file>

<file path=xl/sharedStrings.xml><?xml version="1.0" encoding="utf-8"?>
<sst xmlns="http://schemas.openxmlformats.org/spreadsheetml/2006/main" count="168" uniqueCount="118">
  <si>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</si>
  <si>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</si>
  <si>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</si>
  <si>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</si>
  <si>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</si>
  <si>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</si>
  <si>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Engineering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</si>
  <si>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</si>
  <si>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</si>
  <si>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</si>
  <si>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</si>
  <si>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</si>
  <si>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</si>
  <si>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</si>
  <si>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</si>
  <si>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</si>
  <si>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</si>
  <si>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</si>
  <si>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</si>
  <si>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</si>
  <si>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WAPA Transmission for Remote Service</t>
  </si>
  <si>
    <t>565 - Transmission for Four Corners</t>
  </si>
  <si>
    <t>566 - ISO/RSBA/TSP Balancing Accounts</t>
  </si>
  <si>
    <t>566 - Training/Other</t>
  </si>
  <si>
    <t>566 - NERC/CIP Compliance</t>
  </si>
  <si>
    <t>566 - Transmission Regulatory Policy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</si>
  <si>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</si>
  <si>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</si>
  <si>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</si>
  <si>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</si>
  <si>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</si>
  <si>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567 - Eldorado</t>
  </si>
  <si>
    <t>567 - Sylmar/Palo Verde</t>
  </si>
  <si>
    <t>568 - Maintenance Supervision and Engineering</t>
  </si>
  <si>
    <t>568 - Sylmar/Palo Verde</t>
  </si>
  <si>
    <t>569 - Maintenance of Structures</t>
  </si>
  <si>
    <t>569.100 Hardware</t>
  </si>
  <si>
    <t>569.200 Software</t>
  </si>
  <si>
    <t>569.300 Communication</t>
  </si>
  <si>
    <t>569 - Sylmar/Palo Verde</t>
  </si>
  <si>
    <t>570 - Maintenance of Power Transformers</t>
  </si>
  <si>
    <t>570 - Maintenance of Transmission Circuit Breakers</t>
  </si>
  <si>
    <t>570 - Maintenance of Transmission Voltage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</si>
  <si>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</si>
  <si>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</si>
  <si>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</si>
  <si>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</si>
  <si>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</si>
  <si>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</si>
  <si>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Transmission Work Order Related Expense</t>
  </si>
  <si>
    <t>571 - Sylmar/Palo Verde</t>
  </si>
  <si>
    <t>572 - Maintenance of Underground Transmission Lines</t>
  </si>
  <si>
    <t>572 - Sylmar/Palo Verde</t>
  </si>
  <si>
    <t>573 - Provision for Property Damage Expense to Trans. Fac.</t>
  </si>
  <si>
    <t>Total Transmission O&amp;M</t>
  </si>
  <si>
    <t>Distribution Accounts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</si>
  <si>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</si>
  <si>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</si>
  <si>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</si>
  <si>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</si>
  <si>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</si>
  <si>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</si>
  <si>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</si>
  <si>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</si>
  <si>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</si>
  <si>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</si>
  <si>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</si>
  <si>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</si>
  <si>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</si>
  <si>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</si>
  <si>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</si>
  <si>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</si>
  <si>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</si>
  <si>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</si>
  <si>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</si>
  <si>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</si>
  <si>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</si>
  <si>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</si>
  <si>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</si>
  <si>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</si>
  <si>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</si>
  <si>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</si>
  <si>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</si>
  <si>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</si>
  <si>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</si>
  <si>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</si>
  <si>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</si>
  <si>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</si>
  <si>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</si>
  <si>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</si>
  <si>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</si>
  <si>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</si>
  <si>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</si>
  <si>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</si>
  <si>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</si>
  <si>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</si>
  <si>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</si>
  <si>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</si>
  <si>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</si>
  <si>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</si>
  <si>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</si>
  <si>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</si>
  <si>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</si>
  <si>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</si>
  <si>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</si>
  <si>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</si>
  <si>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</si>
  <si>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E</t>
  </si>
  <si>
    <t>50, 62</t>
  </si>
  <si>
    <t>Addition of T&amp;D Results Sharing annual payout</t>
  </si>
  <si>
    <t>TDBU Results Sharing - Transmission</t>
  </si>
  <si>
    <t>N/A</t>
  </si>
  <si>
    <t>TDBU Results Sharing - Distribution</t>
  </si>
  <si>
    <t>Total Results Sharing</t>
  </si>
  <si>
    <t>Schedule 19 - 2012 Recorded O&amp;M Expenses Excluded from Formula Rate</t>
  </si>
  <si>
    <t>F</t>
  </si>
  <si>
    <t>18, 61</t>
  </si>
  <si>
    <t>Exclusion of Shareholder Funded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</si>
</sst>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-* #,##0.00\ _D_M_-;\-* #,##0.00\ _D_M_-;_-* &quot;-&quot;??\ _D_M_-;_-@_-"/>
    <numFmt numFmtId="167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2" applyFont="1" applyBorder="1" applyAlignment="1"/>
    <xf numFmtId="0" fontId="4" fillId="0" borderId="0" xfId="0" applyFont="1"/>
    <xf numFmtId="0" fontId="3" fillId="0" borderId="2" xfId="2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4" fillId="0" borderId="0" xfId="2" applyFont="1" applyBorder="1" applyAlignment="1"/>
    <xf numFmtId="0" fontId="3" fillId="0" borderId="0" xfId="2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/>
    <xf numFmtId="164" fontId="2" fillId="0" borderId="0" xfId="2" applyNumberFormat="1" applyFill="1" applyBorder="1"/>
    <xf numFmtId="0" fontId="0" fillId="0" borderId="0" xfId="0" quotePrefix="1" applyFill="1"/>
    <xf numFmtId="0" fontId="3" fillId="0" borderId="0" xfId="2" applyFont="1" applyBorder="1"/>
    <xf numFmtId="164" fontId="2" fillId="0" borderId="0" xfId="3" applyNumberFormat="1" applyFont="1" applyFill="1" applyBorder="1"/>
    <xf numFmtId="0" fontId="3" fillId="0" borderId="0" xfId="2" applyFont="1" applyFill="1" applyBorder="1"/>
    <xf numFmtId="0" fontId="4" fillId="0" borderId="0" xfId="2" applyFont="1" applyBorder="1"/>
    <xf numFmtId="165" fontId="2" fillId="0" borderId="0" xfId="2" applyNumberFormat="1" applyFill="1" applyBorder="1"/>
    <xf numFmtId="165" fontId="2" fillId="0" borderId="0" xfId="3" applyNumberFormat="1" applyFont="1" applyFill="1" applyBorder="1"/>
    <xf numFmtId="0" fontId="2" fillId="0" borderId="0" xfId="2" applyFont="1" applyFill="1" applyBorder="1"/>
    <xf numFmtId="165" fontId="2" fillId="0" borderId="0" xfId="2" applyNumberFormat="1" applyFont="1" applyFill="1" applyBorder="1"/>
    <xf numFmtId="165" fontId="2" fillId="0" borderId="4" xfId="2" applyNumberFormat="1" applyFill="1" applyBorder="1" applyAlignment="1">
      <alignment horizontal="center"/>
    </xf>
    <xf numFmtId="164" fontId="3" fillId="0" borderId="0" xfId="2" applyNumberFormat="1" applyFont="1" applyFill="1" applyBorder="1"/>
    <xf numFmtId="164" fontId="3" fillId="0" borderId="0" xfId="3" applyNumberFormat="1" applyFont="1" applyFill="1" applyBorder="1"/>
    <xf numFmtId="164" fontId="2" fillId="0" borderId="4" xfId="3" applyNumberFormat="1" applyFont="1" applyFill="1" applyBorder="1"/>
    <xf numFmtId="164" fontId="2" fillId="0" borderId="4" xfId="2" applyNumberFormat="1" applyFill="1" applyBorder="1"/>
    <xf numFmtId="165" fontId="2" fillId="0" borderId="0" xfId="2" applyNumberForma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167" fontId="3" fillId="0" borderId="0" xfId="1" applyNumberFormat="1" applyFont="1" applyFill="1" applyBorder="1"/>
    <xf numFmtId="0" fontId="7" fillId="0" borderId="0" xfId="0" applyFont="1" applyBorder="1"/>
    <xf numFmtId="0" fontId="8" fillId="0" borderId="6" xfId="0" applyFont="1" applyBorder="1" applyAlignment="1">
      <alignment horizontal="center" wrapText="1"/>
    </xf>
    <xf numFmtId="0" fontId="8" fillId="0" borderId="6" xfId="0" applyFont="1" applyBorder="1"/>
    <xf numFmtId="0" fontId="0" fillId="0" borderId="6" xfId="0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165" fontId="5" fillId="0" borderId="2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65" fontId="0" fillId="0" borderId="0" xfId="5" applyNumberFormat="1" applyFont="1" applyAlignment="1">
      <alignment wrapText="1"/>
    </xf>
    <xf numFmtId="0" fontId="0" fillId="0" borderId="0" xfId="0" applyBorder="1" applyAlignment="1">
      <alignment wrapText="1"/>
    </xf>
    <xf numFmtId="165" fontId="0" fillId="0" borderId="0" xfId="5" applyNumberFormat="1" applyFont="1" applyBorder="1" applyAlignment="1">
      <alignment wrapText="1"/>
    </xf>
    <xf numFmtId="165" fontId="5" fillId="0" borderId="2" xfId="5" applyNumberFormat="1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0" fillId="0" borderId="4" xfId="0" applyBorder="1"/>
    <xf numFmtId="0" fontId="0" fillId="0" borderId="4" xfId="0" applyBorder="1" applyAlignment="1">
      <alignment wrapText="1"/>
    </xf>
    <xf numFmtId="165" fontId="0" fillId="0" borderId="4" xfId="5" applyNumberFormat="1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4" xfId="0" quotePrefix="1" applyBorder="1"/>
    <xf numFmtId="0" fontId="0" fillId="0" borderId="4" xfId="0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165" fontId="5" fillId="0" borderId="0" xfId="5" applyNumberFormat="1" applyFont="1" applyBorder="1" applyAlignment="1">
      <alignment horizontal="center" wrapText="1"/>
    </xf>
    <xf numFmtId="0" fontId="0" fillId="0" borderId="0" xfId="0" quotePrefix="1" applyBorder="1"/>
    <xf numFmtId="0" fontId="5" fillId="0" borderId="0" xfId="0" applyFont="1" applyFill="1" applyBorder="1"/>
    <xf numFmtId="165" fontId="5" fillId="0" borderId="0" xfId="5" applyNumberFormat="1" applyFont="1" applyBorder="1" applyAlignment="1">
      <alignment wrapText="1"/>
    </xf>
    <xf numFmtId="43" fontId="0" fillId="0" borderId="0" xfId="0" applyNumberFormat="1" applyBorder="1"/>
    <xf numFmtId="43" fontId="0" fillId="0" borderId="0" xfId="5" applyNumberFormat="1" applyFont="1"/>
    <xf numFmtId="165" fontId="0" fillId="0" borderId="0" xfId="5" applyNumberFormat="1" applyFont="1"/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6"/>
  <sheetViews>
    <sheetView view="pageLayout" zoomScaleNormal="100" workbookViewId="0">
      <pane ySplit="3225" topLeftCell="A12" activePane="bottomLeft"/>
      <selection pane="bottomLeft" activeCell="B14" sqref="B14"/>
    </sheetView>
  </sheetViews>
  <sheetFormatPr defaultRowHeight="15" x14ac:dyDescent="0.25"/>
  <cols>
    <col min="1" max="1" width="18" customWidth="1"/>
    <col min="2" max="2" width="56.5703125" customWidth="1"/>
    <col min="3" max="5" width="14.7109375" customWidth="1"/>
    <col min="7" max="7" width="18" customWidth="1"/>
    <col min="8" max="8" width="50.7109375" customWidth="1"/>
    <col min="9" max="11" width="14.7109375" customWidth="1"/>
  </cols>
  <sheetData>
    <row r="1" spans="1:5" x14ac:dyDescent="0.25">
      <c r="A1" s="1"/>
      <c r="B1" s="66" t="s">
        <v>0</v>
      </c>
      <c r="C1" s="68" t="s">
        <v>1</v>
      </c>
      <c r="D1" s="68"/>
      <c r="E1" s="68"/>
    </row>
    <row r="2" spans="1:5" x14ac:dyDescent="0.25">
      <c r="A2" s="29" t="s">
        <v>68</v>
      </c>
      <c r="B2" s="67"/>
      <c r="C2" s="3" t="s">
        <v>2</v>
      </c>
      <c r="D2" s="3" t="s">
        <v>3</v>
      </c>
      <c r="E2" s="4" t="s">
        <v>4</v>
      </c>
    </row>
    <row r="3" spans="1:5" x14ac:dyDescent="0.25">
      <c r="B3" s="5" t="s">
        <v>5</v>
      </c>
      <c r="C3" s="6"/>
      <c r="D3" s="6"/>
      <c r="E3" s="7"/>
    </row>
    <row r="4" spans="1:5" x14ac:dyDescent="0.25">
      <c r="A4" s="8">
        <v>1</v>
      </c>
      <c r="B4" s="9" t="s">
        <v>6</v>
      </c>
      <c r="C4" s="10">
        <f>SUM(D4:E4)</f>
        <v>11891955.749999996</v>
      </c>
      <c r="D4" s="13">
        <v>6169237.2999999942</v>
      </c>
      <c r="E4" s="13">
        <v>5722718.450000003</v>
      </c>
    </row>
    <row r="5" spans="1:5" x14ac:dyDescent="0.25">
      <c r="A5" s="8">
        <f>A4+1</f>
        <v>2</v>
      </c>
      <c r="B5" s="9" t="s">
        <v>7</v>
      </c>
      <c r="C5" s="24">
        <f>SUM(D5:E5)</f>
        <v>131182.46</v>
      </c>
      <c r="D5" s="23">
        <v>0</v>
      </c>
      <c r="E5" s="23">
        <v>131182.46</v>
      </c>
    </row>
    <row r="6" spans="1:5" x14ac:dyDescent="0.25">
      <c r="A6" s="8"/>
      <c r="B6" s="9" t="s">
        <v>66</v>
      </c>
      <c r="C6" s="21">
        <f>SUM(C4:C5)</f>
        <v>12023138.209999997</v>
      </c>
      <c r="D6" s="21">
        <f>SUM(D4:D5)</f>
        <v>6169237.2999999942</v>
      </c>
      <c r="E6" s="21">
        <f>SUM(E4:E5)</f>
        <v>5853900.9100000029</v>
      </c>
    </row>
    <row r="7" spans="1:5" x14ac:dyDescent="0.25">
      <c r="A7" s="8"/>
      <c r="B7" s="9"/>
      <c r="C7" s="10"/>
      <c r="D7" s="13"/>
      <c r="E7" s="13"/>
    </row>
    <row r="8" spans="1:5" x14ac:dyDescent="0.25">
      <c r="A8" s="8">
        <f>A5+1</f>
        <v>3</v>
      </c>
      <c r="B8" s="11" t="s">
        <v>8</v>
      </c>
      <c r="C8" s="21">
        <f>SUM(D8:E8)</f>
        <v>0</v>
      </c>
      <c r="D8" s="22">
        <v>0</v>
      </c>
      <c r="E8" s="22">
        <v>0</v>
      </c>
    </row>
    <row r="9" spans="1:5" x14ac:dyDescent="0.25">
      <c r="A9" s="8"/>
      <c r="B9" s="11"/>
      <c r="C9" s="21"/>
      <c r="D9" s="22"/>
      <c r="E9" s="22"/>
    </row>
    <row r="10" spans="1:5" x14ac:dyDescent="0.25">
      <c r="A10" s="8">
        <f>A8+1</f>
        <v>4</v>
      </c>
      <c r="B10" s="11" t="s">
        <v>9</v>
      </c>
      <c r="C10" s="21">
        <f>SUM(D10:E10)</f>
        <v>609477.08000000019</v>
      </c>
      <c r="D10" s="22">
        <v>437554.28000000014</v>
      </c>
      <c r="E10" s="22">
        <v>171922.80000000005</v>
      </c>
    </row>
    <row r="11" spans="1:5" x14ac:dyDescent="0.25">
      <c r="A11" s="8"/>
      <c r="B11" s="11"/>
      <c r="C11" s="21"/>
      <c r="D11" s="22"/>
      <c r="E11" s="22"/>
    </row>
    <row r="12" spans="1:5" x14ac:dyDescent="0.25">
      <c r="A12" s="8">
        <f>A10+1</f>
        <v>5</v>
      </c>
      <c r="B12" s="11" t="s">
        <v>10</v>
      </c>
      <c r="C12" s="21">
        <f>SUM(D12:E12)</f>
        <v>5471075.9399999985</v>
      </c>
      <c r="D12" s="22">
        <v>4481285.6799999978</v>
      </c>
      <c r="E12" s="22">
        <v>989790.26000000094</v>
      </c>
    </row>
    <row r="13" spans="1:5" x14ac:dyDescent="0.25">
      <c r="A13" s="8"/>
      <c r="B13" s="11"/>
      <c r="C13" s="21"/>
      <c r="D13" s="22"/>
      <c r="E13" s="22"/>
    </row>
    <row r="14" spans="1:5" x14ac:dyDescent="0.25">
      <c r="A14" s="8">
        <f>A12+1</f>
        <v>6</v>
      </c>
      <c r="B14" s="11" t="s">
        <v>11</v>
      </c>
      <c r="C14" s="21">
        <f>SUM(D14:E14)</f>
        <v>36735242.899999999</v>
      </c>
      <c r="D14" s="22">
        <v>0</v>
      </c>
      <c r="E14" s="22">
        <v>36735242.899999999</v>
      </c>
    </row>
    <row r="15" spans="1:5" x14ac:dyDescent="0.25">
      <c r="A15" s="8"/>
      <c r="B15" s="11"/>
      <c r="C15" s="10"/>
      <c r="D15" s="13"/>
      <c r="E15" s="13"/>
    </row>
    <row r="16" spans="1:5" x14ac:dyDescent="0.25">
      <c r="A16" s="8">
        <f>A14+1</f>
        <v>7</v>
      </c>
      <c r="B16" s="11" t="s">
        <v>12</v>
      </c>
      <c r="C16" s="21">
        <f>SUM(D16:E16)</f>
        <v>4595002.49</v>
      </c>
      <c r="D16" s="22">
        <v>4003257.1999999997</v>
      </c>
      <c r="E16" s="22">
        <v>591745.29</v>
      </c>
    </row>
    <row r="17" spans="1:5" x14ac:dyDescent="0.25">
      <c r="A17" s="8"/>
      <c r="B17" s="11"/>
      <c r="C17" s="10"/>
      <c r="D17" s="10"/>
      <c r="E17" s="10"/>
    </row>
    <row r="18" spans="1:5" x14ac:dyDescent="0.25">
      <c r="A18" s="8">
        <f>A16+1</f>
        <v>8</v>
      </c>
      <c r="B18" s="11" t="s">
        <v>13</v>
      </c>
      <c r="C18" s="10">
        <f t="shared" ref="C18:C21" si="0">SUM(D18:E18)</f>
        <v>115314.05</v>
      </c>
      <c r="D18" s="13">
        <v>0</v>
      </c>
      <c r="E18" s="13">
        <v>115314.05</v>
      </c>
    </row>
    <row r="19" spans="1:5" x14ac:dyDescent="0.25">
      <c r="A19" s="8">
        <f t="shared" ref="A19:A78" si="1">A18+1</f>
        <v>9</v>
      </c>
      <c r="B19" s="11" t="s">
        <v>14</v>
      </c>
      <c r="C19" s="10">
        <f t="shared" si="0"/>
        <v>16881989.03000002</v>
      </c>
      <c r="D19" s="13">
        <v>11531073.530000024</v>
      </c>
      <c r="E19" s="13">
        <v>5350915.4999999963</v>
      </c>
    </row>
    <row r="20" spans="1:5" x14ac:dyDescent="0.25">
      <c r="A20" s="8">
        <f t="shared" si="1"/>
        <v>10</v>
      </c>
      <c r="B20" s="11" t="s">
        <v>15</v>
      </c>
      <c r="C20" s="10">
        <f t="shared" si="0"/>
        <v>3771471.1900000041</v>
      </c>
      <c r="D20" s="13">
        <v>2359352.7500000023</v>
      </c>
      <c r="E20" s="13">
        <v>1412118.4400000018</v>
      </c>
    </row>
    <row r="21" spans="1:5" x14ac:dyDescent="0.25">
      <c r="A21" s="8">
        <f t="shared" si="1"/>
        <v>11</v>
      </c>
      <c r="B21" s="11" t="s">
        <v>16</v>
      </c>
      <c r="C21" s="24">
        <f t="shared" si="0"/>
        <v>1269360.8199999998</v>
      </c>
      <c r="D21" s="23">
        <v>0</v>
      </c>
      <c r="E21" s="23">
        <v>1269360.8199999998</v>
      </c>
    </row>
    <row r="22" spans="1:5" x14ac:dyDescent="0.25">
      <c r="A22" s="8"/>
      <c r="B22" s="9" t="s">
        <v>67</v>
      </c>
      <c r="C22" s="21">
        <f>SUM(C18:C21)</f>
        <v>22038135.090000026</v>
      </c>
      <c r="D22" s="21">
        <f t="shared" ref="D22:E22" si="2">SUM(D18:D21)</f>
        <v>13890426.280000025</v>
      </c>
      <c r="E22" s="21">
        <f t="shared" si="2"/>
        <v>8147708.8099999987</v>
      </c>
    </row>
    <row r="23" spans="1:5" x14ac:dyDescent="0.25">
      <c r="A23" s="8"/>
      <c r="B23" s="11"/>
      <c r="C23" s="10"/>
      <c r="D23" s="13"/>
      <c r="E23" s="13"/>
    </row>
    <row r="24" spans="1:5" x14ac:dyDescent="0.25">
      <c r="A24" s="8">
        <f>A21+1</f>
        <v>12</v>
      </c>
      <c r="B24" s="11" t="s">
        <v>17</v>
      </c>
      <c r="C24" s="21">
        <f>SUM(D24:E24)</f>
        <v>4850100.919999999</v>
      </c>
      <c r="D24" s="22">
        <v>3025175.7699999991</v>
      </c>
      <c r="E24" s="22">
        <v>1824925.1499999997</v>
      </c>
    </row>
    <row r="25" spans="1:5" x14ac:dyDescent="0.25">
      <c r="A25" s="8"/>
      <c r="B25" s="11"/>
      <c r="C25" s="10"/>
      <c r="D25" s="13"/>
      <c r="E25" s="13"/>
    </row>
    <row r="26" spans="1:5" x14ac:dyDescent="0.25">
      <c r="A26" s="8">
        <f>A24+1</f>
        <v>13</v>
      </c>
      <c r="B26" s="11" t="s">
        <v>18</v>
      </c>
      <c r="C26" s="21">
        <f>SUM(D26:E26)</f>
        <v>1293879.8700000001</v>
      </c>
      <c r="D26" s="22">
        <v>974808.04000000027</v>
      </c>
      <c r="E26" s="22">
        <v>319071.8299999999</v>
      </c>
    </row>
    <row r="27" spans="1:5" x14ac:dyDescent="0.25">
      <c r="A27" s="8"/>
      <c r="B27" s="11"/>
      <c r="C27" s="10"/>
      <c r="D27" s="13"/>
      <c r="E27" s="13"/>
    </row>
    <row r="28" spans="1:5" x14ac:dyDescent="0.25">
      <c r="A28" s="8">
        <f>A26+1</f>
        <v>14</v>
      </c>
      <c r="B28" s="11" t="s">
        <v>19</v>
      </c>
      <c r="C28" s="10">
        <f t="shared" ref="C28:C30" si="3">SUM(D28:E28)</f>
        <v>19297507.09</v>
      </c>
      <c r="D28" s="13">
        <v>0</v>
      </c>
      <c r="E28" s="13">
        <v>19297507.09</v>
      </c>
    </row>
    <row r="29" spans="1:5" x14ac:dyDescent="0.25">
      <c r="A29" s="8">
        <f t="shared" si="1"/>
        <v>15</v>
      </c>
      <c r="B29" s="11" t="s">
        <v>20</v>
      </c>
      <c r="C29" s="10">
        <f t="shared" si="3"/>
        <v>213116.22</v>
      </c>
      <c r="D29" s="13">
        <v>0</v>
      </c>
      <c r="E29" s="13">
        <v>213116.22</v>
      </c>
    </row>
    <row r="30" spans="1:5" x14ac:dyDescent="0.25">
      <c r="A30" s="8">
        <f t="shared" si="1"/>
        <v>16</v>
      </c>
      <c r="B30" s="11" t="s">
        <v>21</v>
      </c>
      <c r="C30" s="24">
        <f t="shared" si="3"/>
        <v>7174782.3600000003</v>
      </c>
      <c r="D30" s="23">
        <v>0</v>
      </c>
      <c r="E30" s="23">
        <v>7174782.3600000003</v>
      </c>
    </row>
    <row r="31" spans="1:5" x14ac:dyDescent="0.25">
      <c r="A31" s="8"/>
      <c r="B31" s="9" t="s">
        <v>69</v>
      </c>
      <c r="C31" s="21">
        <f>SUM(C28:C30)</f>
        <v>26685405.669999998</v>
      </c>
      <c r="D31" s="21">
        <f t="shared" ref="D31:E31" si="4">SUM(D28:D30)</f>
        <v>0</v>
      </c>
      <c r="E31" s="21">
        <f t="shared" si="4"/>
        <v>26685405.669999998</v>
      </c>
    </row>
    <row r="32" spans="1:5" x14ac:dyDescent="0.25">
      <c r="A32" s="8"/>
      <c r="B32" s="11"/>
      <c r="C32" s="10"/>
      <c r="D32" s="13"/>
      <c r="E32" s="13"/>
    </row>
    <row r="33" spans="1:5" x14ac:dyDescent="0.25">
      <c r="A33" s="8">
        <f>A30+1</f>
        <v>17</v>
      </c>
      <c r="B33" s="11" t="s">
        <v>22</v>
      </c>
      <c r="C33" s="10">
        <f t="shared" ref="C33:C39" si="5">SUM(D33:E33)</f>
        <v>34234537.149999999</v>
      </c>
      <c r="D33" s="13">
        <v>782457.35000000172</v>
      </c>
      <c r="E33" s="13">
        <v>33452079.799999997</v>
      </c>
    </row>
    <row r="34" spans="1:5" x14ac:dyDescent="0.25">
      <c r="A34" s="8">
        <f t="shared" si="1"/>
        <v>18</v>
      </c>
      <c r="B34" s="11" t="s">
        <v>23</v>
      </c>
      <c r="C34" s="10">
        <f t="shared" si="5"/>
        <v>32945667.350000001</v>
      </c>
      <c r="D34" s="13">
        <v>12908743.550000001</v>
      </c>
      <c r="E34" s="13">
        <v>20036923.800000001</v>
      </c>
    </row>
    <row r="35" spans="1:5" x14ac:dyDescent="0.25">
      <c r="A35" s="8">
        <f t="shared" si="1"/>
        <v>19</v>
      </c>
      <c r="B35" s="11" t="s">
        <v>24</v>
      </c>
      <c r="C35" s="10">
        <f t="shared" si="5"/>
        <v>1285320.6399999999</v>
      </c>
      <c r="D35" s="13">
        <v>929087.54999999993</v>
      </c>
      <c r="E35" s="13">
        <v>356233.08999999991</v>
      </c>
    </row>
    <row r="36" spans="1:5" x14ac:dyDescent="0.25">
      <c r="A36" s="8">
        <f t="shared" si="1"/>
        <v>20</v>
      </c>
      <c r="B36" s="11" t="s">
        <v>25</v>
      </c>
      <c r="C36" s="10">
        <f t="shared" si="5"/>
        <v>1053464.77</v>
      </c>
      <c r="D36" s="13">
        <v>1003596.1200000001</v>
      </c>
      <c r="E36" s="13">
        <v>49868.649999999994</v>
      </c>
    </row>
    <row r="37" spans="1:5" x14ac:dyDescent="0.25">
      <c r="A37" s="8">
        <f t="shared" si="1"/>
        <v>21</v>
      </c>
      <c r="B37" s="11" t="s">
        <v>26</v>
      </c>
      <c r="C37" s="10">
        <f t="shared" si="5"/>
        <v>5354105.8000000007</v>
      </c>
      <c r="D37" s="13">
        <v>3372171.8300000015</v>
      </c>
      <c r="E37" s="13">
        <v>1981933.9699999997</v>
      </c>
    </row>
    <row r="38" spans="1:5" x14ac:dyDescent="0.25">
      <c r="A38" s="8">
        <f t="shared" si="1"/>
        <v>22</v>
      </c>
      <c r="B38" s="11" t="s">
        <v>27</v>
      </c>
      <c r="C38" s="10">
        <f t="shared" si="5"/>
        <v>1879678.5100000005</v>
      </c>
      <c r="D38" s="13">
        <v>1713252.7900000005</v>
      </c>
      <c r="E38" s="13">
        <v>166425.71999999997</v>
      </c>
    </row>
    <row r="39" spans="1:5" x14ac:dyDescent="0.25">
      <c r="A39" s="8">
        <f t="shared" si="1"/>
        <v>23</v>
      </c>
      <c r="B39" s="11" t="s">
        <v>28</v>
      </c>
      <c r="C39" s="24">
        <f t="shared" si="5"/>
        <v>-280150.78000000003</v>
      </c>
      <c r="D39" s="23">
        <v>0</v>
      </c>
      <c r="E39" s="23">
        <v>-280150.78000000003</v>
      </c>
    </row>
    <row r="40" spans="1:5" x14ac:dyDescent="0.25">
      <c r="A40" s="8"/>
      <c r="B40" s="9" t="s">
        <v>70</v>
      </c>
      <c r="C40" s="21">
        <f>SUM(C33:C39)</f>
        <v>76472623.439999998</v>
      </c>
      <c r="D40" s="21">
        <f t="shared" ref="D40:E40" si="6">SUM(D33:D39)</f>
        <v>20709309.190000005</v>
      </c>
      <c r="E40" s="21">
        <f t="shared" si="6"/>
        <v>55763314.249999993</v>
      </c>
    </row>
    <row r="41" spans="1:5" x14ac:dyDescent="0.25">
      <c r="A41" s="8"/>
      <c r="B41" s="11"/>
      <c r="C41" s="10"/>
      <c r="D41" s="13"/>
      <c r="E41" s="13"/>
    </row>
    <row r="42" spans="1:5" x14ac:dyDescent="0.25">
      <c r="A42" s="8">
        <f>A39+1</f>
        <v>24</v>
      </c>
      <c r="B42" s="11" t="s">
        <v>29</v>
      </c>
      <c r="C42" s="10">
        <f t="shared" ref="C42:C45" si="7">SUM(D42:E42)</f>
        <v>7966718.4199999999</v>
      </c>
      <c r="D42" s="13">
        <v>-536.06000000003723</v>
      </c>
      <c r="E42" s="13">
        <v>7967254.4799999995</v>
      </c>
    </row>
    <row r="43" spans="1:5" x14ac:dyDescent="0.25">
      <c r="A43" s="8">
        <f t="shared" si="1"/>
        <v>25</v>
      </c>
      <c r="B43" s="9" t="s">
        <v>30</v>
      </c>
      <c r="C43" s="10">
        <f t="shared" si="7"/>
        <v>1500000</v>
      </c>
      <c r="D43" s="13">
        <v>0</v>
      </c>
      <c r="E43" s="13">
        <v>1500000</v>
      </c>
    </row>
    <row r="44" spans="1:5" x14ac:dyDescent="0.25">
      <c r="A44" s="8">
        <f t="shared" si="1"/>
        <v>26</v>
      </c>
      <c r="B44" s="9" t="s">
        <v>31</v>
      </c>
      <c r="C44" s="10">
        <f t="shared" si="7"/>
        <v>24054.209999999981</v>
      </c>
      <c r="D44" s="13">
        <v>0</v>
      </c>
      <c r="E44" s="13">
        <v>24054.209999999981</v>
      </c>
    </row>
    <row r="45" spans="1:5" x14ac:dyDescent="0.25">
      <c r="A45" s="8">
        <f t="shared" si="1"/>
        <v>27</v>
      </c>
      <c r="B45" s="9" t="s">
        <v>32</v>
      </c>
      <c r="C45" s="24">
        <f t="shared" si="7"/>
        <v>314395.44000000006</v>
      </c>
      <c r="D45" s="23">
        <v>0</v>
      </c>
      <c r="E45" s="23">
        <v>314395.44000000006</v>
      </c>
    </row>
    <row r="46" spans="1:5" x14ac:dyDescent="0.25">
      <c r="A46" s="8"/>
      <c r="B46" s="9" t="s">
        <v>71</v>
      </c>
      <c r="C46" s="21">
        <f>SUM(C42:C45)</f>
        <v>9805168.0700000003</v>
      </c>
      <c r="D46" s="21">
        <f t="shared" ref="D46:E46" si="8">SUM(D42:D45)</f>
        <v>-536.06000000003723</v>
      </c>
      <c r="E46" s="21">
        <f t="shared" si="8"/>
        <v>9805704.1300000008</v>
      </c>
    </row>
    <row r="47" spans="1:5" x14ac:dyDescent="0.25">
      <c r="A47" s="8"/>
      <c r="B47" s="9"/>
      <c r="C47" s="10"/>
      <c r="D47" s="13"/>
      <c r="E47" s="13"/>
    </row>
    <row r="48" spans="1:5" x14ac:dyDescent="0.25">
      <c r="A48" s="8">
        <f>A45+1</f>
        <v>28</v>
      </c>
      <c r="B48" s="9" t="s">
        <v>33</v>
      </c>
      <c r="C48" s="10">
        <f t="shared" ref="C48:C49" si="9">SUM(D48:E48)</f>
        <v>2282907.6800000011</v>
      </c>
      <c r="D48" s="13">
        <v>1817597.1500000011</v>
      </c>
      <c r="E48" s="13">
        <v>465310.53000000014</v>
      </c>
    </row>
    <row r="49" spans="1:5" x14ac:dyDescent="0.25">
      <c r="A49" s="8">
        <f t="shared" si="1"/>
        <v>29</v>
      </c>
      <c r="B49" s="9" t="s">
        <v>34</v>
      </c>
      <c r="C49" s="24">
        <f t="shared" si="9"/>
        <v>106702.95</v>
      </c>
      <c r="D49" s="23">
        <v>0</v>
      </c>
      <c r="E49" s="23">
        <v>106702.95</v>
      </c>
    </row>
    <row r="50" spans="1:5" x14ac:dyDescent="0.25">
      <c r="A50" s="8"/>
      <c r="B50" s="9" t="s">
        <v>72</v>
      </c>
      <c r="C50" s="21">
        <f>SUM(C48:C49)</f>
        <v>2389610.6300000013</v>
      </c>
      <c r="D50" s="21">
        <f t="shared" ref="D50:E50" si="10">SUM(D48:D49)</f>
        <v>1817597.1500000011</v>
      </c>
      <c r="E50" s="21">
        <f t="shared" si="10"/>
        <v>572013.4800000001</v>
      </c>
    </row>
    <row r="51" spans="1:5" x14ac:dyDescent="0.25">
      <c r="A51" s="8"/>
      <c r="B51" s="9"/>
      <c r="C51" s="10"/>
      <c r="D51" s="13"/>
      <c r="E51" s="13"/>
    </row>
    <row r="52" spans="1:5" x14ac:dyDescent="0.25">
      <c r="A52" s="8">
        <f>A49+1</f>
        <v>30</v>
      </c>
      <c r="B52" s="9" t="s">
        <v>35</v>
      </c>
      <c r="C52" s="10">
        <f t="shared" ref="C52:C53" si="11">SUM(D52:E52)</f>
        <v>34474.859999999993</v>
      </c>
      <c r="D52" s="13">
        <v>353.85999999999763</v>
      </c>
      <c r="E52" s="13">
        <v>34120.999999999993</v>
      </c>
    </row>
    <row r="53" spans="1:5" x14ac:dyDescent="0.25">
      <c r="A53" s="8">
        <f>A60+1</f>
        <v>34</v>
      </c>
      <c r="B53" s="9" t="s">
        <v>39</v>
      </c>
      <c r="C53" s="24">
        <f t="shared" si="11"/>
        <v>110077.86</v>
      </c>
      <c r="D53" s="23">
        <v>0</v>
      </c>
      <c r="E53" s="23">
        <v>110077.86</v>
      </c>
    </row>
    <row r="54" spans="1:5" x14ac:dyDescent="0.25">
      <c r="A54" s="8"/>
      <c r="B54" s="9" t="s">
        <v>73</v>
      </c>
      <c r="C54" s="21">
        <f>SUM(C52:C53)</f>
        <v>144552.72</v>
      </c>
      <c r="D54" s="21">
        <f t="shared" ref="D54:E54" si="12">SUM(D52:D53)</f>
        <v>353.85999999999763</v>
      </c>
      <c r="E54" s="21">
        <f t="shared" si="12"/>
        <v>144198.85999999999</v>
      </c>
    </row>
    <row r="55" spans="1:5" x14ac:dyDescent="0.25">
      <c r="A55" s="8"/>
      <c r="B55" s="9"/>
      <c r="C55" s="10"/>
      <c r="D55" s="13"/>
      <c r="E55" s="13"/>
    </row>
    <row r="56" spans="1:5" x14ac:dyDescent="0.25">
      <c r="A56" s="8">
        <f>A52+1</f>
        <v>31</v>
      </c>
      <c r="B56" s="9" t="s">
        <v>36</v>
      </c>
      <c r="C56" s="21">
        <f>SUM(D56:E56)</f>
        <v>6112402.1400000006</v>
      </c>
      <c r="D56" s="22">
        <v>0</v>
      </c>
      <c r="E56" s="22">
        <v>6112402.1400000006</v>
      </c>
    </row>
    <row r="57" spans="1:5" x14ac:dyDescent="0.25">
      <c r="A57" s="8"/>
      <c r="B57" s="9"/>
      <c r="C57" s="10"/>
      <c r="D57" s="13"/>
      <c r="E57" s="13"/>
    </row>
    <row r="58" spans="1:5" x14ac:dyDescent="0.25">
      <c r="A58" s="8">
        <f>A56+1</f>
        <v>32</v>
      </c>
      <c r="B58" s="9" t="s">
        <v>37</v>
      </c>
      <c r="C58" s="21">
        <f>SUM(D58:E58)</f>
        <v>8851685.1600000001</v>
      </c>
      <c r="D58" s="22">
        <v>0</v>
      </c>
      <c r="E58" s="22">
        <v>8851685.1600000001</v>
      </c>
    </row>
    <row r="59" spans="1:5" x14ac:dyDescent="0.25">
      <c r="A59" s="8"/>
      <c r="B59" s="9"/>
      <c r="C59" s="10"/>
      <c r="D59" s="13"/>
      <c r="E59" s="13"/>
    </row>
    <row r="60" spans="1:5" x14ac:dyDescent="0.25">
      <c r="A60" s="8">
        <f>A58+1</f>
        <v>33</v>
      </c>
      <c r="B60" s="9" t="s">
        <v>38</v>
      </c>
      <c r="C60" s="21">
        <f>SUM(D60:E60)</f>
        <v>3619242.0199999996</v>
      </c>
      <c r="D60" s="22">
        <v>0</v>
      </c>
      <c r="E60" s="22">
        <v>3619242.0199999996</v>
      </c>
    </row>
    <row r="61" spans="1:5" x14ac:dyDescent="0.25">
      <c r="A61" s="8"/>
      <c r="B61" s="9"/>
      <c r="C61" s="10"/>
      <c r="D61" s="13"/>
      <c r="E61" s="13"/>
    </row>
    <row r="62" spans="1:5" x14ac:dyDescent="0.25">
      <c r="A62" s="8">
        <f>A53+1</f>
        <v>35</v>
      </c>
      <c r="B62" s="9" t="s">
        <v>40</v>
      </c>
      <c r="C62" s="10">
        <f t="shared" ref="C62:C67" si="13">SUM(D62:E62)</f>
        <v>919185.19000000053</v>
      </c>
      <c r="D62" s="13">
        <v>499563.45000000024</v>
      </c>
      <c r="E62" s="13">
        <v>419621.74000000028</v>
      </c>
    </row>
    <row r="63" spans="1:5" x14ac:dyDescent="0.25">
      <c r="A63" s="8">
        <f t="shared" si="1"/>
        <v>36</v>
      </c>
      <c r="B63" s="9" t="s">
        <v>41</v>
      </c>
      <c r="C63" s="10">
        <f t="shared" si="13"/>
        <v>1743473.7100000009</v>
      </c>
      <c r="D63" s="13">
        <v>1352737.8100000008</v>
      </c>
      <c r="E63" s="13">
        <v>390735.9</v>
      </c>
    </row>
    <row r="64" spans="1:5" x14ac:dyDescent="0.25">
      <c r="A64" s="8">
        <f t="shared" si="1"/>
        <v>37</v>
      </c>
      <c r="B64" s="9" t="s">
        <v>42</v>
      </c>
      <c r="C64" s="10">
        <f t="shared" si="13"/>
        <v>184880.10000000003</v>
      </c>
      <c r="D64" s="13">
        <v>457757.66999999987</v>
      </c>
      <c r="E64" s="13">
        <v>-272877.56999999983</v>
      </c>
    </row>
    <row r="65" spans="1:5" x14ac:dyDescent="0.25">
      <c r="A65" s="8">
        <f t="shared" si="1"/>
        <v>38</v>
      </c>
      <c r="B65" s="9" t="s">
        <v>43</v>
      </c>
      <c r="C65" s="10">
        <f t="shared" si="13"/>
        <v>2400625.339999998</v>
      </c>
      <c r="D65" s="13">
        <v>1307754.7399999974</v>
      </c>
      <c r="E65" s="13">
        <v>1092870.6000000008</v>
      </c>
    </row>
    <row r="66" spans="1:5" x14ac:dyDescent="0.25">
      <c r="A66" s="8">
        <f t="shared" si="1"/>
        <v>39</v>
      </c>
      <c r="B66" t="s">
        <v>44</v>
      </c>
      <c r="C66" s="10">
        <f t="shared" si="13"/>
        <v>4422892.6099999985</v>
      </c>
      <c r="D66" s="13">
        <v>759766.47000000009</v>
      </c>
      <c r="E66" s="13">
        <v>3663126.1399999987</v>
      </c>
    </row>
    <row r="67" spans="1:5" x14ac:dyDescent="0.25">
      <c r="A67" s="8">
        <f t="shared" si="1"/>
        <v>40</v>
      </c>
      <c r="B67" s="9" t="s">
        <v>45</v>
      </c>
      <c r="C67" s="24">
        <f t="shared" si="13"/>
        <v>788022.09</v>
      </c>
      <c r="D67" s="23">
        <v>0.88999999999998602</v>
      </c>
      <c r="E67" s="23">
        <v>788021.2</v>
      </c>
    </row>
    <row r="68" spans="1:5" x14ac:dyDescent="0.25">
      <c r="A68" s="8"/>
      <c r="B68" s="9" t="s">
        <v>74</v>
      </c>
      <c r="C68" s="21">
        <f>SUM(C62:C67)</f>
        <v>10459079.039999999</v>
      </c>
      <c r="D68" s="21">
        <f t="shared" ref="D68:E68" si="14">SUM(D62:D67)</f>
        <v>4377581.0299999975</v>
      </c>
      <c r="E68" s="21">
        <f t="shared" si="14"/>
        <v>6081498.0100000007</v>
      </c>
    </row>
    <row r="69" spans="1:5" x14ac:dyDescent="0.25">
      <c r="A69" s="8"/>
      <c r="B69" s="9"/>
      <c r="C69" s="10"/>
      <c r="D69" s="13"/>
      <c r="E69" s="13"/>
    </row>
    <row r="70" spans="1:5" x14ac:dyDescent="0.25">
      <c r="A70" s="8">
        <f>A67+1</f>
        <v>41</v>
      </c>
      <c r="B70" s="9" t="s">
        <v>46</v>
      </c>
      <c r="C70" s="10">
        <f t="shared" ref="C70:C74" si="15">SUM(D70:E70)</f>
        <v>2584988.5199999972</v>
      </c>
      <c r="D70" s="13">
        <v>1812440.7099999972</v>
      </c>
      <c r="E70" s="13">
        <v>772547.80999999994</v>
      </c>
    </row>
    <row r="71" spans="1:5" x14ac:dyDescent="0.25">
      <c r="A71" s="8">
        <f t="shared" si="1"/>
        <v>42</v>
      </c>
      <c r="B71" s="9" t="s">
        <v>47</v>
      </c>
      <c r="C71" s="10">
        <f t="shared" si="15"/>
        <v>7442521.8499999987</v>
      </c>
      <c r="D71" s="13">
        <v>3522714.0199999972</v>
      </c>
      <c r="E71" s="13">
        <v>3919807.8300000015</v>
      </c>
    </row>
    <row r="72" spans="1:5" x14ac:dyDescent="0.25">
      <c r="A72" s="8">
        <f t="shared" si="1"/>
        <v>43</v>
      </c>
      <c r="B72" s="9" t="s">
        <v>48</v>
      </c>
      <c r="C72" s="10">
        <f t="shared" si="15"/>
        <v>12468841.099999962</v>
      </c>
      <c r="D72" s="13">
        <v>1207068.9399999978</v>
      </c>
      <c r="E72" s="13">
        <v>11261772.159999965</v>
      </c>
    </row>
    <row r="73" spans="1:5" x14ac:dyDescent="0.25">
      <c r="A73" s="8">
        <f t="shared" si="1"/>
        <v>44</v>
      </c>
      <c r="B73" s="11" t="s">
        <v>49</v>
      </c>
      <c r="C73" s="10">
        <f t="shared" si="15"/>
        <v>6496602.0800000019</v>
      </c>
      <c r="D73" s="13">
        <v>1071427.3799999994</v>
      </c>
      <c r="E73" s="13">
        <v>5425174.700000002</v>
      </c>
    </row>
    <row r="74" spans="1:5" x14ac:dyDescent="0.25">
      <c r="A74" s="8">
        <f t="shared" si="1"/>
        <v>45</v>
      </c>
      <c r="B74" s="9" t="s">
        <v>50</v>
      </c>
      <c r="C74" s="24">
        <f t="shared" si="15"/>
        <v>474217.91000000003</v>
      </c>
      <c r="D74" s="23">
        <v>0</v>
      </c>
      <c r="E74" s="23">
        <v>474217.91000000003</v>
      </c>
    </row>
    <row r="75" spans="1:5" x14ac:dyDescent="0.25">
      <c r="A75" s="8"/>
      <c r="B75" s="9" t="s">
        <v>75</v>
      </c>
      <c r="C75" s="21">
        <f>SUM(C70:C74)</f>
        <v>29467171.45999996</v>
      </c>
      <c r="D75" s="21">
        <f t="shared" ref="D75:E75" si="16">SUM(D70:D74)</f>
        <v>7613651.0499999914</v>
      </c>
      <c r="E75" s="21">
        <f t="shared" si="16"/>
        <v>21853520.40999997</v>
      </c>
    </row>
    <row r="76" spans="1:5" x14ac:dyDescent="0.25">
      <c r="A76" s="8"/>
      <c r="B76" s="9"/>
      <c r="C76" s="10"/>
      <c r="D76" s="13"/>
      <c r="E76" s="13"/>
    </row>
    <row r="77" spans="1:5" x14ac:dyDescent="0.25">
      <c r="A77" s="8">
        <f>A74+1</f>
        <v>46</v>
      </c>
      <c r="B77" s="9" t="s">
        <v>51</v>
      </c>
      <c r="C77" s="10">
        <f t="shared" ref="C77:C78" si="17">SUM(D77:E77)</f>
        <v>342167.80999999994</v>
      </c>
      <c r="D77" s="13">
        <v>110697.83000000002</v>
      </c>
      <c r="E77" s="13">
        <v>231469.97999999992</v>
      </c>
    </row>
    <row r="78" spans="1:5" x14ac:dyDescent="0.25">
      <c r="A78" s="8">
        <f t="shared" si="1"/>
        <v>47</v>
      </c>
      <c r="B78" s="9" t="s">
        <v>52</v>
      </c>
      <c r="C78" s="24">
        <f t="shared" si="17"/>
        <v>17493.63</v>
      </c>
      <c r="D78" s="23">
        <v>0</v>
      </c>
      <c r="E78" s="23">
        <v>17493.63</v>
      </c>
    </row>
    <row r="79" spans="1:5" x14ac:dyDescent="0.25">
      <c r="A79" s="8"/>
      <c r="B79" s="9" t="s">
        <v>76</v>
      </c>
      <c r="C79" s="21">
        <f>SUM(C77:C78)</f>
        <v>359661.43999999994</v>
      </c>
      <c r="D79" s="21">
        <f t="shared" ref="D79:E79" si="18">SUM(D77:D78)</f>
        <v>110697.83000000002</v>
      </c>
      <c r="E79" s="21">
        <f t="shared" si="18"/>
        <v>248963.60999999993</v>
      </c>
    </row>
    <row r="80" spans="1:5" x14ac:dyDescent="0.25">
      <c r="A80" s="8"/>
      <c r="B80" s="9"/>
      <c r="C80" s="10"/>
      <c r="D80" s="13"/>
      <c r="E80" s="13"/>
    </row>
    <row r="81" spans="1:5" x14ac:dyDescent="0.25">
      <c r="A81" s="8">
        <f>A78+1</f>
        <v>48</v>
      </c>
      <c r="B81" s="9" t="s">
        <v>53</v>
      </c>
      <c r="C81" s="21">
        <f>SUM(D81:E81)</f>
        <v>3148853.0800000005</v>
      </c>
      <c r="D81" s="22">
        <v>473032.69000000041</v>
      </c>
      <c r="E81" s="22">
        <v>2675820.39</v>
      </c>
    </row>
    <row r="82" spans="1:5" x14ac:dyDescent="0.25">
      <c r="A82" s="8"/>
      <c r="B82" s="11"/>
      <c r="C82" s="25"/>
      <c r="D82" s="25"/>
      <c r="E82" s="25"/>
    </row>
    <row r="83" spans="1:5" x14ac:dyDescent="0.25">
      <c r="A83" s="8"/>
      <c r="B83" s="12" t="s">
        <v>54</v>
      </c>
      <c r="C83" s="21">
        <f>+C6+C8+C10+C12+C14+C16+C22+C24+C26+C31+C40+C46+C50+C54+C56+C58+C60+C68+C75+C79+C81</f>
        <v>265131507.36999997</v>
      </c>
      <c r="D83" s="21">
        <f t="shared" ref="D83:E83" si="19">+D6+D8+D10+D12+D14+D16+D22+D24+D26+D31+D40+D46+D50+D54+D56+D58+D60+D68+D75+D79+D81</f>
        <v>68083431.290000007</v>
      </c>
      <c r="E83" s="21">
        <f t="shared" si="19"/>
        <v>197048076.07999992</v>
      </c>
    </row>
    <row r="84" spans="1:5" x14ac:dyDescent="0.25">
      <c r="A84" s="26"/>
      <c r="B84" s="26"/>
      <c r="C84" s="27"/>
      <c r="D84" s="27"/>
      <c r="E84" s="27"/>
    </row>
    <row r="85" spans="1:5" x14ac:dyDescent="0.25">
      <c r="A85" s="2"/>
      <c r="B85" s="15" t="s">
        <v>55</v>
      </c>
      <c r="C85" s="6"/>
      <c r="D85" s="6"/>
      <c r="E85" s="6"/>
    </row>
    <row r="86" spans="1:5" x14ac:dyDescent="0.25">
      <c r="A86" s="8">
        <v>52</v>
      </c>
      <c r="B86" s="9" t="s">
        <v>56</v>
      </c>
      <c r="C86" s="10">
        <f t="shared" ref="C86:C87" si="20">SUM(D86:E86)</f>
        <v>19976391.669999994</v>
      </c>
      <c r="D86" s="13">
        <v>13694748.369999995</v>
      </c>
      <c r="E86" s="13">
        <v>6281643.2999999989</v>
      </c>
    </row>
    <row r="87" spans="1:5" x14ac:dyDescent="0.25">
      <c r="A87" s="8">
        <f t="shared" ref="A87" si="21">A86+1</f>
        <v>53</v>
      </c>
      <c r="B87" s="9" t="s">
        <v>57</v>
      </c>
      <c r="C87" s="24">
        <f t="shared" si="20"/>
        <v>10011035.219999999</v>
      </c>
      <c r="D87" s="23">
        <v>7181278.4099999983</v>
      </c>
      <c r="E87" s="23">
        <v>2829756.8100000005</v>
      </c>
    </row>
    <row r="88" spans="1:5" x14ac:dyDescent="0.25">
      <c r="A88" s="8"/>
      <c r="B88" s="9"/>
      <c r="C88" s="30">
        <f>SUM(C86:C87)</f>
        <v>29987426.889999993</v>
      </c>
      <c r="D88" s="30">
        <f t="shared" ref="D88:E88" si="22">SUM(D86:D87)</f>
        <v>20876026.779999994</v>
      </c>
      <c r="E88" s="30">
        <f t="shared" si="22"/>
        <v>9111400.1099999994</v>
      </c>
    </row>
    <row r="89" spans="1:5" x14ac:dyDescent="0.25">
      <c r="A89" s="8"/>
      <c r="B89" s="9"/>
      <c r="C89" s="16"/>
      <c r="D89" s="13"/>
      <c r="E89" s="13"/>
    </row>
    <row r="90" spans="1:5" x14ac:dyDescent="0.25">
      <c r="A90" s="8">
        <f>A87+1</f>
        <v>54</v>
      </c>
      <c r="B90" s="9" t="s">
        <v>58</v>
      </c>
      <c r="C90" s="21">
        <f>SUM(D90:E90)</f>
        <v>2267016.58</v>
      </c>
      <c r="D90" s="22">
        <v>1811480.8600000003</v>
      </c>
      <c r="E90" s="22">
        <v>455535.72</v>
      </c>
    </row>
    <row r="91" spans="1:5" x14ac:dyDescent="0.25">
      <c r="A91" s="8"/>
      <c r="B91" s="9"/>
      <c r="C91" s="16"/>
      <c r="D91" s="13"/>
      <c r="E91" s="13"/>
    </row>
    <row r="92" spans="1:5" x14ac:dyDescent="0.25">
      <c r="A92" s="8">
        <f>A90+1</f>
        <v>55</v>
      </c>
      <c r="B92" s="9" t="s">
        <v>59</v>
      </c>
      <c r="C92" s="21">
        <f>SUM(D92:E92)</f>
        <v>110635.80999999998</v>
      </c>
      <c r="D92" s="22">
        <v>19025.289999999997</v>
      </c>
      <c r="E92" s="22">
        <v>91610.51999999999</v>
      </c>
    </row>
    <row r="93" spans="1:5" x14ac:dyDescent="0.25">
      <c r="A93" s="8"/>
      <c r="B93" s="9"/>
      <c r="C93" s="16"/>
      <c r="D93" s="13"/>
      <c r="E93" s="13"/>
    </row>
    <row r="94" spans="1:5" x14ac:dyDescent="0.25">
      <c r="A94" s="8"/>
      <c r="B94" s="9"/>
      <c r="C94" s="16"/>
      <c r="D94" s="13"/>
      <c r="E94" s="13"/>
    </row>
    <row r="95" spans="1:5" x14ac:dyDescent="0.25">
      <c r="A95" s="8">
        <f>A92+1</f>
        <v>56</v>
      </c>
      <c r="B95" s="9" t="s">
        <v>60</v>
      </c>
      <c r="C95" s="10">
        <f t="shared" ref="C95:C98" si="23">SUM(D95:E95)</f>
        <v>792709.81</v>
      </c>
      <c r="D95" s="13">
        <v>520742.43</v>
      </c>
      <c r="E95" s="13">
        <v>271967.38000000006</v>
      </c>
    </row>
    <row r="96" spans="1:5" x14ac:dyDescent="0.25">
      <c r="A96" s="8">
        <f>A95+1</f>
        <v>57</v>
      </c>
      <c r="B96" s="9" t="s">
        <v>61</v>
      </c>
      <c r="C96" s="10">
        <f t="shared" si="23"/>
        <v>2143515.19</v>
      </c>
      <c r="D96" s="13">
        <v>1792190.25</v>
      </c>
      <c r="E96" s="13">
        <v>351324.94000000006</v>
      </c>
    </row>
    <row r="97" spans="1:5" x14ac:dyDescent="0.25">
      <c r="A97" s="8">
        <f>A96+1</f>
        <v>58</v>
      </c>
      <c r="B97" s="9" t="s">
        <v>62</v>
      </c>
      <c r="C97" s="10">
        <f t="shared" si="23"/>
        <v>579608.49999999988</v>
      </c>
      <c r="D97" s="13">
        <v>450933.48999999987</v>
      </c>
      <c r="E97" s="13">
        <v>128675.01000000001</v>
      </c>
    </row>
    <row r="98" spans="1:5" x14ac:dyDescent="0.25">
      <c r="A98" s="8">
        <f>A97+1</f>
        <v>59</v>
      </c>
      <c r="B98" s="9" t="s">
        <v>63</v>
      </c>
      <c r="C98" s="24">
        <f t="shared" si="23"/>
        <v>2721487.68</v>
      </c>
      <c r="D98" s="23">
        <v>1031422.7700000001</v>
      </c>
      <c r="E98" s="23">
        <v>1690064.9100000001</v>
      </c>
    </row>
    <row r="99" spans="1:5" x14ac:dyDescent="0.25">
      <c r="A99" s="8"/>
      <c r="B99" s="9"/>
      <c r="C99" s="30">
        <f>SUM(C95:C98)</f>
        <v>6237321.1799999997</v>
      </c>
      <c r="D99" s="30">
        <f t="shared" ref="D99:E99" si="24">SUM(D95:D98)</f>
        <v>3795288.94</v>
      </c>
      <c r="E99" s="30">
        <f t="shared" si="24"/>
        <v>2442032.2400000002</v>
      </c>
    </row>
    <row r="100" spans="1:5" x14ac:dyDescent="0.25">
      <c r="A100" s="8"/>
      <c r="B100" s="9"/>
      <c r="C100" s="16"/>
      <c r="D100" s="13"/>
      <c r="E100" s="13"/>
    </row>
    <row r="101" spans="1:5" x14ac:dyDescent="0.25">
      <c r="A101" s="8">
        <f>A98+1</f>
        <v>60</v>
      </c>
      <c r="B101" s="9" t="s">
        <v>64</v>
      </c>
      <c r="C101" s="21">
        <f>SUM(D101:E101)</f>
        <v>429042657.41999996</v>
      </c>
      <c r="D101" s="22">
        <v>179213312.13</v>
      </c>
      <c r="E101" s="22">
        <v>249829345.28999999</v>
      </c>
    </row>
    <row r="102" spans="1:5" x14ac:dyDescent="0.25">
      <c r="A102" s="8"/>
      <c r="B102" s="11"/>
      <c r="C102" s="20">
        <v>0</v>
      </c>
      <c r="D102" s="20">
        <v>0</v>
      </c>
      <c r="E102" s="20">
        <v>0</v>
      </c>
    </row>
    <row r="103" spans="1:5" x14ac:dyDescent="0.25">
      <c r="A103" s="8"/>
      <c r="B103" s="14" t="s">
        <v>65</v>
      </c>
      <c r="C103" s="30">
        <f>+C88+C90+C92+C99+C101</f>
        <v>467645057.87999994</v>
      </c>
      <c r="D103" s="30">
        <f t="shared" ref="D103:E103" si="25">+D88+D90+D92+D99+D101</f>
        <v>205715134</v>
      </c>
      <c r="E103" s="30">
        <f t="shared" si="25"/>
        <v>261929923.88</v>
      </c>
    </row>
    <row r="104" spans="1:5" x14ac:dyDescent="0.25">
      <c r="A104" s="28"/>
      <c r="B104" s="14"/>
      <c r="C104" s="17"/>
      <c r="D104" s="17"/>
      <c r="E104" s="17"/>
    </row>
    <row r="105" spans="1:5" x14ac:dyDescent="0.25">
      <c r="A105" s="8"/>
      <c r="B105" s="18"/>
      <c r="C105" s="16"/>
      <c r="D105" s="17"/>
      <c r="E105" s="17"/>
    </row>
    <row r="106" spans="1:5" x14ac:dyDescent="0.25">
      <c r="A106" s="8"/>
      <c r="B106" s="12"/>
      <c r="C106" s="19"/>
      <c r="D106" s="19"/>
      <c r="E106" s="19"/>
    </row>
  </sheetData>
  <mergeCells count="2">
    <mergeCell ref="B1:B2"/>
    <mergeCell ref="C1:E1"/>
  </mergeCells>
  <pageMargins left="0.7" right="0.7" top="1" bottom="0.25" header="0.25" footer="0.3"/>
  <pageSetup scale="77" fitToHeight="0" orientation="portrait" verticalDpi="1200" r:id="rId1"/>
  <headerFooter>
    <oddHeader xml:space="preserve">&amp;CSUMMARY OF TRANSMISSION AND DISTRIBUTION BY FERC ACCOUNT
FOR THE YEAR ENDED DECEMBER 31, 2012
</oddHeader>
  </headerFooter>
  <rowBreaks count="1" manualBreakCount="1">
    <brk id="5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9"/>
  <sheetViews>
    <sheetView tabSelected="1" view="pageLayout" topLeftCell="C1" zoomScaleNormal="80" workbookViewId="0">
      <selection activeCell="H39" sqref="H39"/>
    </sheetView>
  </sheetViews>
  <sheetFormatPr defaultRowHeight="15" x14ac:dyDescent="0.25"/>
  <cols>
    <col min="1" max="1" width="10.140625" customWidth="1"/>
    <col min="2" max="2" width="11.42578125" customWidth="1"/>
    <col min="3" max="3" width="3.85546875" customWidth="1"/>
    <col min="4" max="4" width="56.5703125" customWidth="1"/>
    <col min="5" max="5" width="10.5703125" customWidth="1"/>
    <col min="6" max="6" width="42.85546875" customWidth="1"/>
    <col min="7" max="7" width="11.28515625" customWidth="1"/>
    <col min="8" max="8" width="12.5703125" customWidth="1"/>
    <col min="9" max="9" width="15.28515625" customWidth="1"/>
    <col min="12" max="12" width="15" style="65" bestFit="1" customWidth="1"/>
  </cols>
  <sheetData>
    <row r="2" spans="1:11" customFormat="1" ht="21" x14ac:dyDescent="0.35">
      <c r="A2" s="69" t="s">
        <v>114</v>
      </c>
      <c r="B2" s="69"/>
      <c r="C2" s="69"/>
      <c r="D2" s="69"/>
      <c r="E2" s="69"/>
      <c r="F2" s="69"/>
      <c r="G2" s="69"/>
      <c r="H2" s="69"/>
      <c r="I2" s="69"/>
    </row>
    <row r="3" spans="1:11" customFormat="1" ht="18.75" x14ac:dyDescent="0.3">
      <c r="A3" s="26"/>
      <c r="B3" s="26"/>
      <c r="C3" s="26"/>
      <c r="D3" s="31"/>
      <c r="E3" s="26"/>
      <c r="F3" s="26"/>
      <c r="G3" s="26"/>
      <c r="H3" s="26"/>
      <c r="I3" s="26"/>
    </row>
    <row r="4" spans="1:11" customFormat="1" ht="48" thickBot="1" x14ac:dyDescent="0.3">
      <c r="A4" s="32" t="s">
        <v>77</v>
      </c>
      <c r="B4" s="32" t="s">
        <v>78</v>
      </c>
      <c r="C4" s="32"/>
      <c r="D4" s="33" t="s">
        <v>79</v>
      </c>
      <c r="E4" s="34"/>
      <c r="F4" s="34"/>
      <c r="G4" s="34"/>
      <c r="H4" s="34"/>
      <c r="I4" s="34"/>
    </row>
    <row r="5" spans="1:11" customFormat="1" ht="15.75" x14ac:dyDescent="0.25">
      <c r="A5" s="35" t="s">
        <v>80</v>
      </c>
      <c r="B5" s="35">
        <v>6</v>
      </c>
      <c r="C5" s="35"/>
      <c r="D5" s="36" t="s">
        <v>81</v>
      </c>
      <c r="E5" s="26"/>
      <c r="F5" s="26"/>
      <c r="G5" s="26"/>
      <c r="H5" s="26"/>
      <c r="I5" s="26"/>
    </row>
    <row r="6" spans="1:11" customFormat="1" ht="15.75" x14ac:dyDescent="0.25">
      <c r="A6" s="35"/>
      <c r="B6" s="35"/>
      <c r="C6" s="35"/>
      <c r="D6" s="37"/>
    </row>
    <row r="7" spans="1:11" customFormat="1" ht="30" x14ac:dyDescent="0.25">
      <c r="A7" s="35"/>
      <c r="B7" s="35"/>
      <c r="C7" s="35"/>
      <c r="D7" s="38" t="s">
        <v>82</v>
      </c>
      <c r="E7" s="39" t="s">
        <v>83</v>
      </c>
      <c r="F7" s="40" t="s">
        <v>84</v>
      </c>
      <c r="G7" s="41" t="s">
        <v>3</v>
      </c>
      <c r="H7" s="41" t="s">
        <v>4</v>
      </c>
      <c r="I7" s="41" t="s">
        <v>2</v>
      </c>
      <c r="J7" s="42"/>
      <c r="K7" s="42"/>
    </row>
    <row r="8" spans="1:11" customFormat="1" ht="15.75" x14ac:dyDescent="0.25">
      <c r="A8" s="35"/>
      <c r="B8" s="35"/>
      <c r="C8" s="35"/>
      <c r="D8" t="s">
        <v>11</v>
      </c>
      <c r="E8" s="42" t="s">
        <v>85</v>
      </c>
      <c r="F8" s="42" t="s">
        <v>86</v>
      </c>
      <c r="G8" s="43">
        <v>0</v>
      </c>
      <c r="H8" s="43">
        <v>-36735242.899999999</v>
      </c>
      <c r="I8" s="43">
        <f>H8+G8</f>
        <v>-36735242.899999999</v>
      </c>
      <c r="J8" s="42"/>
      <c r="K8" s="42"/>
    </row>
    <row r="9" spans="1:11" customFormat="1" ht="15.75" x14ac:dyDescent="0.25">
      <c r="A9" s="35"/>
      <c r="B9" s="35"/>
      <c r="C9" s="35"/>
      <c r="E9" s="42"/>
      <c r="F9" s="42"/>
      <c r="G9" s="43"/>
      <c r="H9" s="43"/>
      <c r="I9" s="43"/>
      <c r="J9" s="42"/>
      <c r="K9" s="42"/>
    </row>
    <row r="10" spans="1:11" customFormat="1" ht="15.75" x14ac:dyDescent="0.25">
      <c r="A10" s="35" t="s">
        <v>87</v>
      </c>
      <c r="B10" s="35">
        <v>8</v>
      </c>
      <c r="C10" s="35"/>
      <c r="D10" s="36" t="s">
        <v>88</v>
      </c>
      <c r="E10" s="44"/>
      <c r="F10" s="44"/>
      <c r="G10" s="45"/>
      <c r="H10" s="45"/>
      <c r="I10" s="45"/>
      <c r="J10" s="42"/>
      <c r="K10" s="42"/>
    </row>
    <row r="11" spans="1:11" customFormat="1" ht="15.75" x14ac:dyDescent="0.25">
      <c r="A11" s="35"/>
      <c r="B11" s="35"/>
      <c r="C11" s="35"/>
      <c r="D11" s="37"/>
      <c r="E11" s="42"/>
      <c r="F11" s="42"/>
      <c r="G11" s="43"/>
      <c r="H11" s="43"/>
      <c r="I11" s="43"/>
      <c r="J11" s="42"/>
      <c r="K11" s="42"/>
    </row>
    <row r="12" spans="1:11" customFormat="1" ht="30" x14ac:dyDescent="0.25">
      <c r="A12" s="35"/>
      <c r="B12" s="35"/>
      <c r="C12" s="35"/>
      <c r="D12" s="38" t="s">
        <v>82</v>
      </c>
      <c r="E12" s="39" t="s">
        <v>83</v>
      </c>
      <c r="F12" s="40" t="s">
        <v>84</v>
      </c>
      <c r="G12" s="46" t="s">
        <v>3</v>
      </c>
      <c r="H12" s="46" t="s">
        <v>4</v>
      </c>
      <c r="I12" s="46" t="s">
        <v>2</v>
      </c>
      <c r="J12" s="42"/>
      <c r="K12" s="42"/>
    </row>
    <row r="13" spans="1:11" customFormat="1" ht="15.75" x14ac:dyDescent="0.25">
      <c r="A13" s="35"/>
      <c r="B13" s="35"/>
      <c r="C13" s="35"/>
      <c r="D13" t="s">
        <v>13</v>
      </c>
      <c r="E13" s="42" t="s">
        <v>89</v>
      </c>
      <c r="F13" s="42" t="s">
        <v>90</v>
      </c>
      <c r="G13" s="43">
        <v>0</v>
      </c>
      <c r="H13" s="43">
        <v>-115314.05</v>
      </c>
      <c r="I13" s="43">
        <f>H13+G13</f>
        <v>-115314.05</v>
      </c>
      <c r="J13" s="42"/>
      <c r="K13" s="42"/>
    </row>
    <row r="14" spans="1:11" customFormat="1" ht="15.75" x14ac:dyDescent="0.25">
      <c r="A14" s="35"/>
      <c r="B14" s="35"/>
      <c r="C14" s="35"/>
      <c r="E14" s="42"/>
      <c r="F14" s="42"/>
      <c r="G14" s="43"/>
      <c r="H14" s="43"/>
      <c r="I14" s="43"/>
      <c r="J14" s="42"/>
      <c r="K14" s="42"/>
    </row>
    <row r="15" spans="1:11" customFormat="1" ht="15.75" x14ac:dyDescent="0.25">
      <c r="A15" s="35" t="s">
        <v>91</v>
      </c>
      <c r="B15" s="35">
        <v>14</v>
      </c>
      <c r="C15" s="35"/>
      <c r="D15" s="36" t="s">
        <v>81</v>
      </c>
      <c r="E15" s="44"/>
      <c r="F15" s="44"/>
      <c r="G15" s="45"/>
      <c r="H15" s="45"/>
      <c r="I15" s="45"/>
      <c r="J15" s="42"/>
      <c r="K15" s="42"/>
    </row>
    <row r="16" spans="1:11" customFormat="1" ht="15.75" x14ac:dyDescent="0.25">
      <c r="A16" s="35"/>
      <c r="B16" s="35"/>
      <c r="C16" s="35"/>
      <c r="D16" s="37"/>
      <c r="E16" s="42"/>
      <c r="F16" s="42"/>
      <c r="G16" s="43"/>
      <c r="H16" s="43"/>
      <c r="I16" s="43"/>
      <c r="J16" s="42"/>
      <c r="K16" s="42"/>
    </row>
    <row r="17" spans="1:11" customFormat="1" ht="30" x14ac:dyDescent="0.25">
      <c r="A17" s="35"/>
      <c r="B17" s="35"/>
      <c r="C17" s="35"/>
      <c r="D17" s="38" t="s">
        <v>82</v>
      </c>
      <c r="E17" s="39" t="s">
        <v>83</v>
      </c>
      <c r="F17" s="40" t="s">
        <v>84</v>
      </c>
      <c r="G17" s="46" t="s">
        <v>3</v>
      </c>
      <c r="H17" s="46" t="s">
        <v>4</v>
      </c>
      <c r="I17" s="46" t="s">
        <v>2</v>
      </c>
      <c r="J17" s="42"/>
      <c r="K17" s="42"/>
    </row>
    <row r="18" spans="1:11" customFormat="1" ht="15.75" x14ac:dyDescent="0.25">
      <c r="A18" s="35"/>
      <c r="B18" s="35"/>
      <c r="C18" s="35"/>
      <c r="D18" t="s">
        <v>19</v>
      </c>
      <c r="E18" s="42" t="s">
        <v>92</v>
      </c>
      <c r="F18" s="42" t="s">
        <v>93</v>
      </c>
      <c r="G18" s="43">
        <v>0</v>
      </c>
      <c r="H18" s="43">
        <v>-19297507.09</v>
      </c>
      <c r="I18" s="43">
        <f>H18+G18</f>
        <v>-19297507.09</v>
      </c>
      <c r="J18" s="42"/>
      <c r="K18" s="42"/>
    </row>
    <row r="19" spans="1:11" customFormat="1" ht="15.75" x14ac:dyDescent="0.25">
      <c r="A19" s="35"/>
      <c r="B19" s="35"/>
      <c r="C19" s="35"/>
      <c r="E19" s="42"/>
      <c r="F19" s="42"/>
      <c r="G19" s="43"/>
      <c r="H19" s="43"/>
      <c r="I19" s="43"/>
      <c r="J19" s="42"/>
      <c r="K19" s="42"/>
    </row>
    <row r="20" spans="1:11" customFormat="1" ht="15.75" x14ac:dyDescent="0.25">
      <c r="A20" s="35" t="s">
        <v>94</v>
      </c>
      <c r="B20" s="35">
        <v>17</v>
      </c>
      <c r="C20" s="35"/>
      <c r="D20" s="36" t="s">
        <v>95</v>
      </c>
      <c r="E20" s="44"/>
      <c r="F20" s="44"/>
      <c r="G20" s="45"/>
      <c r="H20" s="45"/>
      <c r="I20" s="45"/>
      <c r="J20" s="42"/>
      <c r="K20" s="42"/>
    </row>
    <row r="21" spans="1:11" customFormat="1" ht="15.75" x14ac:dyDescent="0.25">
      <c r="A21" s="35"/>
      <c r="B21" s="35"/>
      <c r="C21" s="35"/>
      <c r="D21" s="36" t="s">
        <v>96</v>
      </c>
      <c r="E21" s="44"/>
      <c r="F21" s="44"/>
      <c r="G21" s="45"/>
      <c r="H21" s="45"/>
      <c r="I21" s="45"/>
      <c r="J21" s="42"/>
      <c r="K21" s="42"/>
    </row>
    <row r="22" spans="1:11" customFormat="1" ht="15.75" x14ac:dyDescent="0.25">
      <c r="A22" s="35"/>
      <c r="B22" s="35"/>
      <c r="C22" s="35"/>
      <c r="E22" s="42"/>
      <c r="F22" s="42"/>
      <c r="G22" s="43"/>
      <c r="H22" s="43"/>
      <c r="I22" s="43"/>
      <c r="J22" s="42"/>
      <c r="K22" s="42"/>
    </row>
    <row r="23" spans="1:11" customFormat="1" ht="30" x14ac:dyDescent="0.25">
      <c r="A23" s="35"/>
      <c r="B23" s="35"/>
      <c r="C23" s="35"/>
      <c r="D23" s="38" t="s">
        <v>82</v>
      </c>
      <c r="E23" s="39" t="s">
        <v>83</v>
      </c>
      <c r="F23" s="40" t="s">
        <v>84</v>
      </c>
      <c r="G23" s="46" t="s">
        <v>3</v>
      </c>
      <c r="H23" s="46" t="s">
        <v>4</v>
      </c>
      <c r="I23" s="46" t="s">
        <v>2</v>
      </c>
      <c r="J23" s="42"/>
      <c r="K23" s="42"/>
    </row>
    <row r="24" spans="1:11" customFormat="1" ht="15.75" x14ac:dyDescent="0.25">
      <c r="A24" s="35"/>
      <c r="B24" s="35"/>
      <c r="C24" s="47" t="s">
        <v>97</v>
      </c>
      <c r="D24" t="s">
        <v>22</v>
      </c>
      <c r="E24" s="42" t="s">
        <v>98</v>
      </c>
      <c r="F24" s="42" t="s">
        <v>99</v>
      </c>
      <c r="G24" s="43">
        <v>0</v>
      </c>
      <c r="H24" s="43">
        <v>-4780342.7300000004</v>
      </c>
      <c r="I24" s="43">
        <f>H24+G24</f>
        <v>-4780342.7300000004</v>
      </c>
      <c r="J24" s="42"/>
      <c r="K24" s="42"/>
    </row>
    <row r="25" spans="1:11" customFormat="1" ht="15.75" x14ac:dyDescent="0.25">
      <c r="A25" s="35"/>
      <c r="B25" s="35"/>
      <c r="C25" s="47" t="s">
        <v>100</v>
      </c>
      <c r="D25" t="s">
        <v>22</v>
      </c>
      <c r="E25" s="42" t="s">
        <v>101</v>
      </c>
      <c r="F25" s="42" t="s">
        <v>102</v>
      </c>
      <c r="G25" s="43">
        <v>0</v>
      </c>
      <c r="H25" s="43">
        <v>-21251060.57</v>
      </c>
      <c r="I25" s="43">
        <f t="shared" ref="I25:I26" si="0">H25+G25</f>
        <v>-21251060.57</v>
      </c>
      <c r="J25" s="42"/>
      <c r="K25" s="42"/>
    </row>
    <row r="26" spans="1:11" customFormat="1" ht="15.75" x14ac:dyDescent="0.25">
      <c r="A26" s="35"/>
      <c r="B26" s="35"/>
      <c r="C26" s="47" t="s">
        <v>103</v>
      </c>
      <c r="D26" s="48" t="s">
        <v>22</v>
      </c>
      <c r="E26" s="49" t="s">
        <v>104</v>
      </c>
      <c r="F26" s="49" t="s">
        <v>105</v>
      </c>
      <c r="G26" s="50">
        <v>-782457.35000000172</v>
      </c>
      <c r="H26" s="50">
        <v>-7420676.4999999972</v>
      </c>
      <c r="I26" s="50">
        <f t="shared" si="0"/>
        <v>-8203133.8499999987</v>
      </c>
      <c r="J26" s="42"/>
      <c r="K26" s="42"/>
    </row>
    <row r="27" spans="1:11" customFormat="1" ht="15.75" x14ac:dyDescent="0.25">
      <c r="A27" s="35"/>
      <c r="B27" s="35"/>
      <c r="C27" s="35"/>
      <c r="D27" s="51" t="s">
        <v>106</v>
      </c>
      <c r="E27" s="52"/>
      <c r="F27" s="52"/>
      <c r="G27" s="43">
        <f t="shared" ref="G27:H27" si="1">SUM(G24:G26)</f>
        <v>-782457.35000000172</v>
      </c>
      <c r="H27" s="43">
        <f t="shared" si="1"/>
        <v>-33452079.799999997</v>
      </c>
      <c r="I27" s="43">
        <f>SUM(I24:I26)</f>
        <v>-34234537.149999999</v>
      </c>
      <c r="J27" s="42"/>
      <c r="K27" s="42"/>
    </row>
    <row r="28" spans="1:11" customFormat="1" ht="15.75" x14ac:dyDescent="0.25">
      <c r="A28" s="35"/>
      <c r="B28" s="35"/>
      <c r="C28" s="35"/>
      <c r="E28" s="42"/>
      <c r="F28" s="42"/>
      <c r="G28" s="43"/>
      <c r="H28" s="43"/>
      <c r="I28" s="43"/>
      <c r="J28" s="42"/>
      <c r="K28" s="42"/>
    </row>
    <row r="29" spans="1:11" customFormat="1" ht="15.75" x14ac:dyDescent="0.25">
      <c r="A29" s="35" t="s">
        <v>107</v>
      </c>
      <c r="B29" s="35" t="s">
        <v>108</v>
      </c>
      <c r="C29" s="35"/>
      <c r="D29" s="36" t="s">
        <v>109</v>
      </c>
      <c r="E29" s="44"/>
      <c r="F29" s="44"/>
      <c r="G29" s="45"/>
      <c r="H29" s="45"/>
      <c r="I29" s="45"/>
      <c r="J29" s="42"/>
      <c r="K29" s="42"/>
    </row>
    <row r="30" spans="1:11" customFormat="1" ht="15.75" x14ac:dyDescent="0.25">
      <c r="A30" s="35"/>
      <c r="B30" s="35"/>
      <c r="C30" s="35"/>
      <c r="E30" s="42"/>
      <c r="F30" s="42"/>
      <c r="G30" s="43"/>
      <c r="H30" s="43"/>
      <c r="I30" s="43"/>
      <c r="J30" s="42"/>
      <c r="K30" s="42"/>
    </row>
    <row r="31" spans="1:11" customFormat="1" ht="30" x14ac:dyDescent="0.25">
      <c r="A31" s="35"/>
      <c r="B31" s="35"/>
      <c r="C31" s="35"/>
      <c r="D31" s="38" t="s">
        <v>82</v>
      </c>
      <c r="E31" s="39" t="s">
        <v>83</v>
      </c>
      <c r="F31" s="40" t="s">
        <v>84</v>
      </c>
      <c r="G31" s="46" t="s">
        <v>3</v>
      </c>
      <c r="H31" s="46" t="s">
        <v>4</v>
      </c>
      <c r="I31" s="46" t="s">
        <v>2</v>
      </c>
      <c r="J31" s="42"/>
      <c r="K31" s="42"/>
    </row>
    <row r="32" spans="1:11" customFormat="1" ht="15.75" x14ac:dyDescent="0.25">
      <c r="A32" s="35"/>
      <c r="B32" s="35"/>
      <c r="C32" s="35"/>
      <c r="D32" s="9" t="s">
        <v>110</v>
      </c>
      <c r="E32" s="53" t="s">
        <v>111</v>
      </c>
      <c r="F32" s="42" t="s">
        <v>111</v>
      </c>
      <c r="G32" s="43">
        <v>11531030.655841717</v>
      </c>
      <c r="H32" s="43">
        <v>0</v>
      </c>
      <c r="I32" s="43">
        <f t="shared" ref="I32:I33" si="2">H32+G32</f>
        <v>11531030.655841717</v>
      </c>
      <c r="J32" s="42"/>
      <c r="K32" s="42"/>
    </row>
    <row r="33" spans="1:11" customFormat="1" ht="15.75" x14ac:dyDescent="0.25">
      <c r="A33" s="35"/>
      <c r="B33" s="35"/>
      <c r="C33" s="35"/>
      <c r="D33" s="54" t="s">
        <v>112</v>
      </c>
      <c r="E33" s="55" t="s">
        <v>111</v>
      </c>
      <c r="F33" s="55" t="s">
        <v>111</v>
      </c>
      <c r="G33" s="50">
        <v>34841186.344158292</v>
      </c>
      <c r="H33" s="50">
        <v>0</v>
      </c>
      <c r="I33" s="50">
        <f t="shared" si="2"/>
        <v>34841186.344158292</v>
      </c>
      <c r="J33" s="42"/>
      <c r="K33" s="42"/>
    </row>
    <row r="34" spans="1:11" customFormat="1" ht="15.75" x14ac:dyDescent="0.25">
      <c r="A34" s="35"/>
      <c r="B34" s="35"/>
      <c r="C34" s="35"/>
      <c r="D34" s="51" t="s">
        <v>113</v>
      </c>
      <c r="E34" s="42"/>
      <c r="F34" s="42"/>
      <c r="G34" s="43">
        <f>SUM(G32:G33)</f>
        <v>46372217.000000007</v>
      </c>
      <c r="H34" s="43">
        <f t="shared" ref="H34" si="3">SUM(H32:H33)</f>
        <v>0</v>
      </c>
      <c r="I34" s="43">
        <f>SUM(I31:I33)</f>
        <v>46372217.000000007</v>
      </c>
      <c r="J34" s="42"/>
      <c r="K34" s="42"/>
    </row>
    <row r="35" spans="1:11" customFormat="1" ht="15.75" x14ac:dyDescent="0.25">
      <c r="A35" s="35"/>
      <c r="B35" s="35"/>
      <c r="C35" s="35"/>
      <c r="D35" s="51"/>
      <c r="E35" s="42"/>
      <c r="F35" s="42"/>
      <c r="G35" s="43"/>
      <c r="H35" s="43"/>
      <c r="I35" s="43"/>
      <c r="J35" s="42"/>
      <c r="K35" s="42"/>
    </row>
    <row r="36" spans="1:11" customFormat="1" ht="15.75" x14ac:dyDescent="0.25">
      <c r="A36" s="35" t="s">
        <v>115</v>
      </c>
      <c r="B36" s="35" t="s">
        <v>116</v>
      </c>
      <c r="C36" s="35"/>
      <c r="D36" s="36" t="s">
        <v>117</v>
      </c>
      <c r="E36" s="44"/>
      <c r="F36" s="44"/>
      <c r="G36" s="45"/>
      <c r="H36" s="45"/>
      <c r="I36" s="45"/>
      <c r="J36" s="42"/>
      <c r="K36" s="42"/>
    </row>
    <row r="37" spans="1:11" customFormat="1" ht="15.75" x14ac:dyDescent="0.25">
      <c r="A37" s="35"/>
      <c r="B37" s="35"/>
      <c r="C37" s="35"/>
      <c r="E37" s="42"/>
      <c r="F37" s="42"/>
      <c r="G37" s="43"/>
      <c r="H37" s="43"/>
      <c r="I37" s="43"/>
      <c r="J37" s="42"/>
      <c r="K37" s="42"/>
    </row>
    <row r="38" spans="1:11" customFormat="1" ht="30" x14ac:dyDescent="0.25">
      <c r="A38" s="35"/>
      <c r="B38" s="35"/>
      <c r="C38" s="35"/>
      <c r="D38" s="38" t="s">
        <v>82</v>
      </c>
      <c r="E38" s="39" t="s">
        <v>83</v>
      </c>
      <c r="F38" s="40" t="s">
        <v>84</v>
      </c>
      <c r="G38" s="46" t="s">
        <v>3</v>
      </c>
      <c r="H38" s="46" t="s">
        <v>4</v>
      </c>
      <c r="I38" s="46" t="s">
        <v>2</v>
      </c>
      <c r="J38" s="42"/>
      <c r="K38" s="42"/>
    </row>
    <row r="39" spans="1:11" customFormat="1" ht="15.75" x14ac:dyDescent="0.25">
      <c r="A39" s="35"/>
      <c r="B39" s="35"/>
      <c r="C39" s="35"/>
      <c r="D39" s="11" t="s">
        <v>23</v>
      </c>
      <c r="E39" s="53" t="s">
        <v>111</v>
      </c>
      <c r="F39" s="53" t="s">
        <v>111</v>
      </c>
      <c r="G39" s="43">
        <v>-166.839999999995</v>
      </c>
      <c r="H39" s="43">
        <v>-38341.89</v>
      </c>
      <c r="I39" s="43">
        <f t="shared" ref="I39:I40" si="4">H39+G39</f>
        <v>-38508.729999999996</v>
      </c>
      <c r="J39" s="42"/>
      <c r="K39" s="42"/>
    </row>
    <row r="40" spans="1:11" customFormat="1" ht="15.75" x14ac:dyDescent="0.25">
      <c r="A40" s="35"/>
      <c r="B40" s="35"/>
      <c r="C40" s="35"/>
      <c r="D40" s="54" t="s">
        <v>64</v>
      </c>
      <c r="E40" s="55" t="s">
        <v>111</v>
      </c>
      <c r="F40" s="55" t="s">
        <v>111</v>
      </c>
      <c r="G40" s="50">
        <v>-126554.13</v>
      </c>
      <c r="H40" s="50">
        <v>-335396.65000000002</v>
      </c>
      <c r="I40" s="50">
        <f t="shared" si="4"/>
        <v>-461950.78</v>
      </c>
      <c r="J40" s="42"/>
      <c r="K40" s="42"/>
    </row>
    <row r="41" spans="1:11" customFormat="1" ht="15.75" x14ac:dyDescent="0.25">
      <c r="A41" s="35"/>
      <c r="B41" s="35"/>
      <c r="C41" s="35"/>
      <c r="D41" s="51" t="s">
        <v>113</v>
      </c>
      <c r="E41" s="42"/>
      <c r="F41" s="42"/>
      <c r="G41" s="43">
        <f>SUM(G39:G40)</f>
        <v>-126720.97</v>
      </c>
      <c r="H41" s="43">
        <f t="shared" ref="H41" si="5">SUM(H39:H40)</f>
        <v>-373738.54000000004</v>
      </c>
      <c r="I41" s="43">
        <f>SUM(I38:I40)</f>
        <v>-500459.51</v>
      </c>
      <c r="J41" s="42"/>
      <c r="K41" s="42"/>
    </row>
    <row r="42" spans="1:11" customFormat="1" ht="15.75" x14ac:dyDescent="0.25">
      <c r="A42" s="56"/>
      <c r="B42" s="56"/>
      <c r="C42" s="56"/>
      <c r="D42" s="60"/>
      <c r="E42" s="44"/>
      <c r="F42" s="44"/>
      <c r="G42" s="45"/>
      <c r="H42" s="45"/>
      <c r="I42" s="45"/>
      <c r="J42" s="42"/>
      <c r="K42" s="42"/>
    </row>
    <row r="43" spans="1:11" customFormat="1" ht="15.75" x14ac:dyDescent="0.25">
      <c r="A43" s="56"/>
      <c r="B43" s="56"/>
      <c r="C43" s="56"/>
      <c r="D43" s="60"/>
      <c r="E43" s="44"/>
      <c r="F43" s="44"/>
      <c r="G43" s="45"/>
      <c r="H43" s="45"/>
      <c r="I43" s="45"/>
      <c r="J43" s="42"/>
      <c r="K43" s="42"/>
    </row>
    <row r="44" spans="1:11" customFormat="1" ht="15.75" x14ac:dyDescent="0.25">
      <c r="A44" s="56"/>
      <c r="B44" s="56"/>
      <c r="C44" s="56"/>
      <c r="D44" s="61"/>
      <c r="E44" s="44"/>
      <c r="F44" s="44"/>
      <c r="G44" s="45"/>
      <c r="H44" s="45"/>
      <c r="I44" s="45"/>
      <c r="J44" s="42"/>
      <c r="K44" s="42"/>
    </row>
    <row r="45" spans="1:11" customFormat="1" ht="15.75" x14ac:dyDescent="0.25">
      <c r="A45" s="56"/>
      <c r="B45" s="56"/>
      <c r="C45" s="56"/>
      <c r="D45" s="61"/>
      <c r="E45" s="44"/>
      <c r="F45" s="44"/>
      <c r="G45" s="45"/>
      <c r="H45" s="45"/>
      <c r="I45" s="45"/>
      <c r="J45" s="42"/>
      <c r="K45" s="42"/>
    </row>
    <row r="46" spans="1:11" customFormat="1" ht="15.75" x14ac:dyDescent="0.25">
      <c r="A46" s="56"/>
      <c r="B46" s="56"/>
      <c r="C46" s="56"/>
      <c r="D46" s="26"/>
      <c r="E46" s="44"/>
      <c r="F46" s="44"/>
      <c r="G46" s="45"/>
      <c r="H46" s="45"/>
      <c r="I46" s="45"/>
      <c r="J46" s="42"/>
      <c r="K46" s="42"/>
    </row>
    <row r="47" spans="1:11" customFormat="1" ht="15.75" x14ac:dyDescent="0.25">
      <c r="A47" s="56"/>
      <c r="B47" s="56"/>
      <c r="C47" s="56"/>
      <c r="D47" s="26"/>
      <c r="E47" s="44"/>
      <c r="F47" s="44"/>
      <c r="G47" s="45"/>
      <c r="H47" s="45"/>
      <c r="I47" s="45"/>
      <c r="J47" s="42"/>
      <c r="K47" s="42"/>
    </row>
    <row r="48" spans="1:11" customFormat="1" ht="15.75" x14ac:dyDescent="0.25">
      <c r="A48" s="56"/>
      <c r="B48" s="56"/>
      <c r="C48" s="56"/>
      <c r="D48" s="36"/>
      <c r="E48" s="44"/>
      <c r="F48" s="44"/>
      <c r="G48" s="45"/>
      <c r="H48" s="45"/>
      <c r="I48" s="45"/>
      <c r="J48" s="42"/>
      <c r="K48" s="42"/>
    </row>
    <row r="49" spans="1:11" customFormat="1" ht="18.75" x14ac:dyDescent="0.3">
      <c r="A49" s="56"/>
      <c r="B49" s="56"/>
      <c r="C49" s="56"/>
      <c r="D49" s="31"/>
      <c r="E49" s="44"/>
      <c r="F49" s="44"/>
      <c r="G49" s="45"/>
      <c r="H49" s="45"/>
      <c r="I49" s="45"/>
      <c r="J49" s="42"/>
      <c r="K49" s="42"/>
    </row>
    <row r="50" spans="1:11" customFormat="1" ht="15.75" x14ac:dyDescent="0.25">
      <c r="A50" s="56"/>
      <c r="B50" s="56"/>
      <c r="C50" s="56"/>
      <c r="D50" s="36"/>
      <c r="E50" s="58"/>
      <c r="F50" s="58"/>
      <c r="G50" s="59"/>
      <c r="H50" s="59"/>
      <c r="I50" s="59"/>
      <c r="J50" s="42"/>
      <c r="K50" s="42"/>
    </row>
    <row r="51" spans="1:11" customFormat="1" ht="15.75" x14ac:dyDescent="0.25">
      <c r="A51" s="56"/>
      <c r="B51" s="56"/>
      <c r="C51" s="56"/>
      <c r="D51" s="60"/>
      <c r="E51" s="44"/>
      <c r="F51" s="44"/>
      <c r="G51" s="45"/>
      <c r="H51" s="45"/>
      <c r="I51" s="45"/>
      <c r="J51" s="42"/>
      <c r="K51" s="42"/>
    </row>
    <row r="52" spans="1:11" customFormat="1" ht="15.75" x14ac:dyDescent="0.25">
      <c r="A52" s="56"/>
      <c r="B52" s="56"/>
      <c r="C52" s="56"/>
      <c r="D52" s="60"/>
      <c r="E52" s="44"/>
      <c r="F52" s="44"/>
      <c r="G52" s="45"/>
      <c r="H52" s="45"/>
      <c r="I52" s="45"/>
      <c r="J52" s="42"/>
      <c r="K52" s="42"/>
    </row>
    <row r="53" spans="1:11" customFormat="1" ht="15.75" x14ac:dyDescent="0.25">
      <c r="A53" s="56"/>
      <c r="B53" s="56"/>
      <c r="C53" s="56"/>
      <c r="D53" s="60"/>
      <c r="E53" s="44"/>
      <c r="F53" s="44"/>
      <c r="G53" s="45"/>
      <c r="H53" s="45"/>
      <c r="I53" s="45"/>
      <c r="J53" s="42"/>
      <c r="K53" s="42"/>
    </row>
    <row r="54" spans="1:11" customFormat="1" ht="15.75" x14ac:dyDescent="0.25">
      <c r="A54" s="56"/>
      <c r="B54" s="56"/>
      <c r="C54" s="56"/>
      <c r="D54" s="61"/>
      <c r="E54" s="44"/>
      <c r="F54" s="44"/>
      <c r="G54" s="45"/>
      <c r="H54" s="45"/>
      <c r="I54" s="45"/>
      <c r="J54" s="42"/>
      <c r="K54" s="42"/>
    </row>
    <row r="55" spans="1:11" customFormat="1" ht="15.75" x14ac:dyDescent="0.25">
      <c r="A55" s="56"/>
      <c r="B55" s="56"/>
      <c r="C55" s="56"/>
      <c r="D55" s="26"/>
      <c r="E55" s="44"/>
      <c r="F55" s="44"/>
      <c r="G55" s="45"/>
      <c r="H55" s="45"/>
      <c r="I55" s="45"/>
      <c r="J55" s="42"/>
      <c r="K55" s="42"/>
    </row>
    <row r="56" spans="1:11" customFormat="1" ht="15.75" x14ac:dyDescent="0.25">
      <c r="A56" s="56"/>
      <c r="B56" s="56"/>
      <c r="C56" s="56"/>
      <c r="D56" s="26"/>
      <c r="E56" s="44"/>
      <c r="F56" s="44"/>
      <c r="G56" s="45"/>
      <c r="H56" s="45"/>
      <c r="I56" s="45"/>
      <c r="J56" s="42"/>
      <c r="K56" s="42"/>
    </row>
    <row r="57" spans="1:11" customFormat="1" ht="15.75" x14ac:dyDescent="0.25">
      <c r="A57" s="56"/>
      <c r="B57" s="56"/>
      <c r="C57" s="56"/>
      <c r="D57" s="57"/>
      <c r="E57" s="58"/>
      <c r="F57" s="58"/>
      <c r="G57" s="62"/>
      <c r="H57" s="62"/>
      <c r="I57" s="62"/>
      <c r="J57" s="42"/>
      <c r="K57" s="42"/>
    </row>
    <row r="58" spans="1:11" customFormat="1" ht="15.75" x14ac:dyDescent="0.25">
      <c r="A58" s="56"/>
      <c r="B58" s="56"/>
      <c r="C58" s="56"/>
      <c r="D58" s="26"/>
      <c r="E58" s="26"/>
      <c r="F58" s="26"/>
      <c r="G58" s="63"/>
      <c r="H58" s="63"/>
      <c r="I58" s="63"/>
    </row>
    <row r="59" spans="1:11" customFormat="1" x14ac:dyDescent="0.25">
      <c r="G59" s="64"/>
      <c r="H59" s="64"/>
      <c r="I59" s="64"/>
    </row>
  </sheetData>
  <mergeCells count="1">
    <mergeCell ref="A2:I2"/>
  </mergeCells>
  <pageMargins left="0.7" right="0.7" top="0.75" bottom="0.75" header="0.3" footer="0.3"/>
  <pageSetup scale="67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Sum by FERC Acct</vt:lpstr>
      <vt:lpstr>Adjustments</vt:lpstr>
      <vt:lpstr>'Sum by FERC Acct'!Print_Area</vt:lpstr>
      <vt:lpstr>'Sum by FERC Acct'!Print_Titles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Farrell, Michele L</dc:creator>
  <cp:lastModifiedBy>Ocegueda, Antonio</cp:lastModifiedBy>
  <cp:lastPrinted>2013-06-13T02:49:43Z</cp:lastPrinted>
  <dcterms:created xsi:type="dcterms:W3CDTF">2012-06-08T23:04:59Z</dcterms:created>
  <dcterms:modified xsi:type="dcterms:W3CDTF">2013-06-13T03:41:53Z</dcterms:modified>
</cp:coreProperties>
</file>