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17400" windowHeight="7680"/>
  </bookViews>
  <sheets>
    <sheet name="ShareholderAndOther" sheetId="1" r:id="rId1"/>
    <sheet name="ResultsSharing" sheetId="2" r:id="rId2"/>
  </sheets>
  <calcPr calcId="145621"/>
</workbook>
</file>

<file path=xl/calcChain.xml><?xml version="1.0" encoding="utf-8"?>
<calcChain xmlns="http://schemas.openxmlformats.org/spreadsheetml/2006/main">
  <c r="F50" i="1" l="1"/>
  <c r="G41" i="2" l="1"/>
  <c r="G40" i="2"/>
  <c r="G39" i="2"/>
  <c r="G38" i="2"/>
  <c r="G43" i="2" s="1"/>
  <c r="F43" i="2"/>
  <c r="F41" i="2"/>
  <c r="F40" i="2"/>
  <c r="F39" i="2"/>
  <c r="F38" i="2"/>
  <c r="B19" i="2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D9" i="2"/>
  <c r="F45" i="1" l="1"/>
  <c r="F40" i="1"/>
  <c r="D20" i="1" l="1"/>
  <c r="F39" i="1" s="1"/>
  <c r="D40" i="1" l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</calcChain>
</file>

<file path=xl/sharedStrings.xml><?xml version="1.0" encoding="utf-8"?>
<sst xmlns="http://schemas.openxmlformats.org/spreadsheetml/2006/main" count="117" uniqueCount="93">
  <si>
    <t xml:space="preserve">Account </t>
  </si>
  <si>
    <t>Shareholder</t>
  </si>
  <si>
    <t>Exclusion</t>
  </si>
  <si>
    <t>1) Shareholder Exclusions for A&amp;G Accounts 920-935:</t>
  </si>
  <si>
    <t>2) Amounts Transferred from O&amp;M Accounts for Order 668 IT Accounting</t>
  </si>
  <si>
    <t>Col 1</t>
  </si>
  <si>
    <t>or Other</t>
  </si>
  <si>
    <t>Acct.</t>
  </si>
  <si>
    <t>Exclusions</t>
  </si>
  <si>
    <t>569.100</t>
  </si>
  <si>
    <t>569.200</t>
  </si>
  <si>
    <t>569.300</t>
  </si>
  <si>
    <t>Amount</t>
  </si>
  <si>
    <t>Transferred</t>
  </si>
  <si>
    <t>to Account 920</t>
  </si>
  <si>
    <t>Line #</t>
  </si>
  <si>
    <t>Total:</t>
  </si>
  <si>
    <t>←</t>
  </si>
  <si>
    <t xml:space="preserve">This amount is included as a negative adjustment </t>
  </si>
  <si>
    <t xml:space="preserve">Line </t>
  </si>
  <si>
    <t>Calculation</t>
  </si>
  <si>
    <t>Other</t>
  </si>
  <si>
    <t>3) Other Exclusions for A&amp;G Accounts 920-935:</t>
  </si>
  <si>
    <t>3a</t>
  </si>
  <si>
    <t>1a</t>
  </si>
  <si>
    <t>1b</t>
  </si>
  <si>
    <t>1c</t>
  </si>
  <si>
    <t>1d</t>
  </si>
  <si>
    <t>2a</t>
  </si>
  <si>
    <t>2b</t>
  </si>
  <si>
    <t>2c</t>
  </si>
  <si>
    <t>2d</t>
  </si>
  <si>
    <t>Line 1a minus Line 2d</t>
  </si>
  <si>
    <t>Line 1b</t>
  </si>
  <si>
    <t>Line 1c</t>
  </si>
  <si>
    <t>to Line 24 below</t>
  </si>
  <si>
    <t>(In Formula Input Format)</t>
  </si>
  <si>
    <t>A&amp;G "Shareholder or Other Exclusions" workpapers</t>
  </si>
  <si>
    <t>Item</t>
  </si>
  <si>
    <t xml:space="preserve">A&amp;G Results Sharing Adjustments </t>
  </si>
  <si>
    <t>Notes:</t>
  </si>
  <si>
    <t>Line</t>
  </si>
  <si>
    <t>Accrued Results Sharing</t>
  </si>
  <si>
    <t>Capitalization rate</t>
  </si>
  <si>
    <t>Capitalized Results Sharing</t>
  </si>
  <si>
    <t>L1 * L2</t>
  </si>
  <si>
    <t>Source or</t>
  </si>
  <si>
    <t>Included in Account 920</t>
  </si>
  <si>
    <t>Col 3</t>
  </si>
  <si>
    <t>Results</t>
  </si>
  <si>
    <t>Sharing</t>
  </si>
  <si>
    <t>Source</t>
  </si>
  <si>
    <t>Line 3 above</t>
  </si>
  <si>
    <t>Not an input in formula</t>
  </si>
  <si>
    <t>4) Total Input Exclusions for Column 1, Lines 24-37 of Schedule 20</t>
  </si>
  <si>
    <t>CPUC GRC Decision</t>
  </si>
  <si>
    <t>account 920 pursuant to Order 668."</t>
  </si>
  <si>
    <t>These amounts on lines 2a,b,c match amounts excluded in Schedule</t>
  </si>
  <si>
    <t>19, lines 31-33 in column 8 in accordance with Exclusion reason "F":</t>
  </si>
  <si>
    <t>"Exclude amount of costs transferred to account from A&amp;G</t>
  </si>
  <si>
    <t>2) Total Input Exclusions for Column 3, Lines 24-37 of Schedule 20</t>
  </si>
  <si>
    <t>1) Calculation of exclusion of capitalized portion of Results Sharing costs in Account 920:</t>
  </si>
  <si>
    <t>3) Calculation of Results Sharing Payouts:</t>
  </si>
  <si>
    <t>Business Unit</t>
  </si>
  <si>
    <t>Actual Payout</t>
  </si>
  <si>
    <t>% of Total Payout</t>
  </si>
  <si>
    <t>Allocated Capitalized RS</t>
  </si>
  <si>
    <t>Non-Capitalized RS</t>
  </si>
  <si>
    <t>A</t>
  </si>
  <si>
    <t>B</t>
  </si>
  <si>
    <t>A&amp;G</t>
  </si>
  <si>
    <t>Customer Service Business Unit</t>
  </si>
  <si>
    <t>Power Production Business Unit</t>
  </si>
  <si>
    <t>Trans. And Dist. Business Unit</t>
  </si>
  <si>
    <t>Totals</t>
  </si>
  <si>
    <t>4) Results Sharing Payouts</t>
  </si>
  <si>
    <t>Actual Results Sharing Payouts:</t>
  </si>
  <si>
    <t>Department</t>
  </si>
  <si>
    <t>d</t>
  </si>
  <si>
    <t>e</t>
  </si>
  <si>
    <t>f</t>
  </si>
  <si>
    <t>g</t>
  </si>
  <si>
    <t>Line 1, column D above</t>
  </si>
  <si>
    <t>Line 2, column D above</t>
  </si>
  <si>
    <t>Line 3, column D above</t>
  </si>
  <si>
    <t>Line 4, column D above</t>
  </si>
  <si>
    <t>Amount of Allocated Capitalized RS on Line 5, Column C is from Section 1 Line 3.</t>
  </si>
  <si>
    <t>Note:</t>
  </si>
  <si>
    <t>C =  L3 * B</t>
  </si>
  <si>
    <t>D =A - C</t>
  </si>
  <si>
    <t>Line 1d + 3a</t>
  </si>
  <si>
    <t xml:space="preserve">Accounting Suspense </t>
  </si>
  <si>
    <t>"Accounting Suspense" costs are excluded because costs are ultimately included in other accounts.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</si>
</sst>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-* #,##0.00\ _D_M_-;\-* #,##0.00\ _D_M_-;_-* &quot;-&quot;??\ _D_M_-;_-@_-"/>
    <numFmt numFmtId="166" formatCode="_-* #,##0.00\ &quot;DM&quot;_-;\-* #,##0.00\ &quot;DM&quot;_-;_-* &quot;-&quot;??\ &quot;DM&quot;_-;_-@_-"/>
  </numFmts>
  <fonts count="4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name val="Arial"/>
      <family val="2"/>
    </font>
    <font>
      <b/>
      <u/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8"/>
      <name val="Arial"/>
      <family val="2"/>
    </font>
    <font>
      <u/>
      <sz val="10"/>
      <name val="Arial"/>
      <family val="2"/>
    </font>
    <font>
      <sz val="10"/>
      <name val="MS Sans Serif"/>
      <family val="2"/>
    </font>
    <font>
      <sz val="11"/>
      <color rgb="FFFF000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sz val="11"/>
      <name val="Calibri"/>
      <family val="2"/>
    </font>
    <font>
      <sz val="10"/>
      <color theme="1"/>
      <name val="Arial"/>
      <family val="2"/>
    </font>
  </fonts>
  <fills count="4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170">
    <xf numFmtId="0" fontId="0" fillId="0" borderId="0"/>
    <xf numFmtId="0" fontId="6" fillId="0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4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5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19" borderId="0" applyNumberFormat="0" applyBorder="0" applyAlignment="0" applyProtection="0"/>
    <xf numFmtId="0" fontId="9" fillId="28" borderId="0" applyNumberFormat="0" applyBorder="0" applyAlignment="0" applyProtection="0"/>
    <xf numFmtId="0" fontId="11" fillId="19" borderId="0" applyNumberFormat="0" applyBorder="0" applyAlignment="0" applyProtection="0"/>
    <xf numFmtId="0" fontId="12" fillId="29" borderId="1" applyNumberFormat="0" applyAlignment="0" applyProtection="0"/>
    <xf numFmtId="0" fontId="13" fillId="20" borderId="2" applyNumberFormat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33" borderId="0" applyNumberFormat="0" applyBorder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28" borderId="1" applyNumberFormat="0" applyAlignment="0" applyProtection="0"/>
    <xf numFmtId="0" fontId="21" fillId="0" borderId="6" applyNumberFormat="0" applyFill="0" applyAlignment="0" applyProtection="0"/>
    <xf numFmtId="0" fontId="22" fillId="28" borderId="0" applyNumberFormat="0" applyBorder="0" applyAlignment="0" applyProtection="0"/>
    <xf numFmtId="0" fontId="6" fillId="0" borderId="0"/>
    <xf numFmtId="0" fontId="6" fillId="27" borderId="7" applyNumberFormat="0" applyFont="0" applyAlignment="0" applyProtection="0"/>
    <xf numFmtId="0" fontId="23" fillId="29" borderId="8" applyNumberFormat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" fontId="24" fillId="34" borderId="9" applyNumberFormat="0" applyProtection="0">
      <alignment vertical="center"/>
    </xf>
    <xf numFmtId="4" fontId="25" fillId="34" borderId="9" applyNumberFormat="0" applyProtection="0">
      <alignment vertical="center"/>
    </xf>
    <xf numFmtId="4" fontId="24" fillId="34" borderId="9" applyNumberFormat="0" applyProtection="0">
      <alignment horizontal="left" vertical="center" indent="1"/>
    </xf>
    <xf numFmtId="0" fontId="24" fillId="34" borderId="9" applyNumberFormat="0" applyProtection="0">
      <alignment horizontal="left" vertical="top" indent="1"/>
    </xf>
    <xf numFmtId="4" fontId="24" fillId="3" borderId="0" applyNumberFormat="0" applyProtection="0">
      <alignment horizontal="left" vertical="center" indent="1"/>
    </xf>
    <xf numFmtId="4" fontId="7" fillId="8" borderId="9" applyNumberFormat="0" applyProtection="0">
      <alignment horizontal="right" vertical="center"/>
    </xf>
    <xf numFmtId="4" fontId="7" fillId="4" borderId="9" applyNumberFormat="0" applyProtection="0">
      <alignment horizontal="right" vertical="center"/>
    </xf>
    <xf numFmtId="4" fontId="7" fillId="35" borderId="9" applyNumberFormat="0" applyProtection="0">
      <alignment horizontal="right" vertical="center"/>
    </xf>
    <xf numFmtId="4" fontId="7" fillId="36" borderId="9" applyNumberFormat="0" applyProtection="0">
      <alignment horizontal="right" vertical="center"/>
    </xf>
    <xf numFmtId="4" fontId="7" fillId="37" borderId="9" applyNumberFormat="0" applyProtection="0">
      <alignment horizontal="right" vertical="center"/>
    </xf>
    <xf numFmtId="4" fontId="7" fillId="38" borderId="9" applyNumberFormat="0" applyProtection="0">
      <alignment horizontal="right" vertical="center"/>
    </xf>
    <xf numFmtId="4" fontId="7" fillId="10" borderId="9" applyNumberFormat="0" applyProtection="0">
      <alignment horizontal="right" vertical="center"/>
    </xf>
    <xf numFmtId="4" fontId="7" fillId="39" borderId="9" applyNumberFormat="0" applyProtection="0">
      <alignment horizontal="right" vertical="center"/>
    </xf>
    <xf numFmtId="4" fontId="7" fillId="40" borderId="9" applyNumberFormat="0" applyProtection="0">
      <alignment horizontal="right" vertical="center"/>
    </xf>
    <xf numFmtId="4" fontId="24" fillId="41" borderId="10" applyNumberFormat="0" applyProtection="0">
      <alignment horizontal="left" vertical="center" indent="1"/>
    </xf>
    <xf numFmtId="4" fontId="7" fillId="42" borderId="0" applyNumberFormat="0" applyProtection="0">
      <alignment horizontal="left" vertical="center" indent="1"/>
    </xf>
    <xf numFmtId="4" fontId="26" fillId="9" borderId="0" applyNumberFormat="0" applyProtection="0">
      <alignment horizontal="left" vertical="center" indent="1"/>
    </xf>
    <xf numFmtId="4" fontId="7" fillId="3" borderId="9" applyNumberFormat="0" applyProtection="0">
      <alignment horizontal="right" vertical="center"/>
    </xf>
    <xf numFmtId="4" fontId="7" fillId="42" borderId="0" applyNumberFormat="0" applyProtection="0">
      <alignment horizontal="left" vertical="center" indent="1"/>
    </xf>
    <xf numFmtId="4" fontId="7" fillId="3" borderId="0" applyNumberFormat="0" applyProtection="0">
      <alignment horizontal="left" vertical="center" indent="1"/>
    </xf>
    <xf numFmtId="0" fontId="6" fillId="9" borderId="9" applyNumberFormat="0" applyProtection="0">
      <alignment horizontal="left" vertical="center" indent="1"/>
    </xf>
    <xf numFmtId="0" fontId="6" fillId="9" borderId="9" applyNumberFormat="0" applyProtection="0">
      <alignment horizontal="left" vertical="top" indent="1"/>
    </xf>
    <xf numFmtId="0" fontId="6" fillId="3" borderId="9" applyNumberFormat="0" applyProtection="0">
      <alignment horizontal="left" vertical="center" indent="1"/>
    </xf>
    <xf numFmtId="0" fontId="6" fillId="3" borderId="9" applyNumberFormat="0" applyProtection="0">
      <alignment horizontal="left" vertical="top" indent="1"/>
    </xf>
    <xf numFmtId="0" fontId="6" fillId="7" borderId="9" applyNumberFormat="0" applyProtection="0">
      <alignment horizontal="left" vertical="center" indent="1"/>
    </xf>
    <xf numFmtId="0" fontId="6" fillId="7" borderId="9" applyNumberFormat="0" applyProtection="0">
      <alignment horizontal="left" vertical="top" indent="1"/>
    </xf>
    <xf numFmtId="0" fontId="6" fillId="42" borderId="9" applyNumberFormat="0" applyProtection="0">
      <alignment horizontal="left" vertical="center" indent="1"/>
    </xf>
    <xf numFmtId="0" fontId="6" fillId="42" borderId="9" applyNumberFormat="0" applyProtection="0">
      <alignment horizontal="left" vertical="top" indent="1"/>
    </xf>
    <xf numFmtId="0" fontId="6" fillId="6" borderId="11" applyNumberFormat="0">
      <protection locked="0"/>
    </xf>
    <xf numFmtId="0" fontId="32" fillId="9" borderId="12" applyBorder="0"/>
    <xf numFmtId="4" fontId="7" fillId="5" borderId="9" applyNumberFormat="0" applyProtection="0">
      <alignment vertical="center"/>
    </xf>
    <xf numFmtId="4" fontId="27" fillId="5" borderId="9" applyNumberFormat="0" applyProtection="0">
      <alignment vertical="center"/>
    </xf>
    <xf numFmtId="4" fontId="7" fillId="5" borderId="9" applyNumberFormat="0" applyProtection="0">
      <alignment horizontal="left" vertical="center" indent="1"/>
    </xf>
    <xf numFmtId="0" fontId="7" fillId="5" borderId="9" applyNumberFormat="0" applyProtection="0">
      <alignment horizontal="left" vertical="top" indent="1"/>
    </xf>
    <xf numFmtId="4" fontId="7" fillId="42" borderId="9" applyNumberFormat="0" applyProtection="0">
      <alignment horizontal="right" vertical="center"/>
    </xf>
    <xf numFmtId="4" fontId="27" fillId="42" borderId="9" applyNumberFormat="0" applyProtection="0">
      <alignment horizontal="right" vertical="center"/>
    </xf>
    <xf numFmtId="4" fontId="7" fillId="3" borderId="9" applyNumberFormat="0" applyProtection="0">
      <alignment horizontal="left" vertical="center" indent="1"/>
    </xf>
    <xf numFmtId="0" fontId="7" fillId="3" borderId="9" applyNumberFormat="0" applyProtection="0">
      <alignment horizontal="left" vertical="top" indent="1"/>
    </xf>
    <xf numFmtId="4" fontId="28" fillId="43" borderId="0" applyNumberFormat="0" applyProtection="0">
      <alignment horizontal="left" vertical="center" indent="1"/>
    </xf>
    <xf numFmtId="4" fontId="29" fillId="42" borderId="9" applyNumberFormat="0" applyProtection="0">
      <alignment horizontal="right" vertical="center"/>
    </xf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4" fillId="0" borderId="13" applyNumberFormat="0" applyFill="0" applyAlignment="0" applyProtection="0"/>
    <xf numFmtId="0" fontId="31" fillId="0" borderId="0" applyNumberForma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9" fontId="34" fillId="0" borderId="0" applyFont="0" applyFill="0" applyBorder="0" applyAlignment="0" applyProtection="0"/>
    <xf numFmtId="0" fontId="5" fillId="0" borderId="0"/>
    <xf numFmtId="0" fontId="5" fillId="0" borderId="0"/>
    <xf numFmtId="165" fontId="6" fillId="0" borderId="0" applyFont="0" applyFill="0" applyBorder="0" applyAlignment="0" applyProtection="0"/>
    <xf numFmtId="0" fontId="6" fillId="9" borderId="9" applyNumberFormat="0" applyProtection="0">
      <alignment horizontal="left" vertical="center" indent="1"/>
    </xf>
    <xf numFmtId="0" fontId="6" fillId="9" borderId="9" applyNumberFormat="0" applyProtection="0">
      <alignment horizontal="left" vertical="top" indent="1"/>
    </xf>
    <xf numFmtId="0" fontId="6" fillId="3" borderId="9" applyNumberFormat="0" applyProtection="0">
      <alignment horizontal="left" vertical="center" indent="1"/>
    </xf>
    <xf numFmtId="0" fontId="6" fillId="3" borderId="9" applyNumberFormat="0" applyProtection="0">
      <alignment horizontal="left" vertical="top" indent="1"/>
    </xf>
    <xf numFmtId="0" fontId="6" fillId="7" borderId="9" applyNumberFormat="0" applyProtection="0">
      <alignment horizontal="left" vertical="center" indent="1"/>
    </xf>
    <xf numFmtId="0" fontId="6" fillId="7" borderId="9" applyNumberFormat="0" applyProtection="0">
      <alignment horizontal="left" vertical="top" indent="1"/>
    </xf>
    <xf numFmtId="0" fontId="6" fillId="42" borderId="9" applyNumberFormat="0" applyProtection="0">
      <alignment horizontal="left" vertical="center" indent="1"/>
    </xf>
    <xf numFmtId="0" fontId="6" fillId="42" borderId="9" applyNumberFormat="0" applyProtection="0">
      <alignment horizontal="left" vertical="top" indent="1"/>
    </xf>
    <xf numFmtId="0" fontId="6" fillId="6" borderId="11" applyNumberFormat="0">
      <protection locked="0"/>
    </xf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41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41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41" fillId="0" borderId="0"/>
    <xf numFmtId="9" fontId="6" fillId="0" borderId="0" applyFont="0" applyFill="0" applyBorder="0" applyAlignment="0" applyProtection="0"/>
    <xf numFmtId="0" fontId="5" fillId="0" borderId="0"/>
    <xf numFmtId="0" fontId="5" fillId="0" borderId="0"/>
  </cellStyleXfs>
  <cellXfs count="8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0" fillId="0" borderId="0" xfId="0" applyFill="1"/>
    <xf numFmtId="0" fontId="0" fillId="0" borderId="0" xfId="0" applyFont="1"/>
    <xf numFmtId="0" fontId="0" fillId="0" borderId="0" xfId="0" applyFont="1" applyAlignment="1">
      <alignment horizontal="center"/>
    </xf>
    <xf numFmtId="7" fontId="0" fillId="0" borderId="0" xfId="0" applyNumberFormat="1" applyFont="1"/>
    <xf numFmtId="0" fontId="0" fillId="0" borderId="0" xfId="0" quotePrefix="1" applyFont="1" applyAlignment="1">
      <alignment horizontal="center"/>
    </xf>
    <xf numFmtId="0" fontId="0" fillId="0" borderId="0" xfId="0" quotePrefix="1" applyFont="1" applyAlignment="1">
      <alignment horizontal="right"/>
    </xf>
    <xf numFmtId="0" fontId="0" fillId="0" borderId="0" xfId="0" quotePrefix="1" applyFont="1"/>
    <xf numFmtId="0" fontId="0" fillId="0" borderId="0" xfId="0" applyFont="1" applyFill="1"/>
    <xf numFmtId="0" fontId="0" fillId="0" borderId="0" xfId="0" applyFont="1" applyFill="1" applyAlignment="1">
      <alignment horizontal="center"/>
    </xf>
    <xf numFmtId="164" fontId="0" fillId="0" borderId="0" xfId="0" applyNumberFormat="1" applyFont="1" applyFill="1"/>
    <xf numFmtId="164" fontId="0" fillId="0" borderId="0" xfId="0" applyNumberFormat="1" applyFont="1"/>
    <xf numFmtId="164" fontId="0" fillId="2" borderId="0" xfId="0" applyNumberFormat="1" applyFont="1" applyFill="1"/>
    <xf numFmtId="0" fontId="36" fillId="0" borderId="0" xfId="63" applyFont="1" applyAlignment="1">
      <alignment horizontal="left"/>
    </xf>
    <xf numFmtId="0" fontId="37" fillId="0" borderId="0" xfId="63" applyFont="1" applyAlignment="1">
      <alignment horizontal="center"/>
    </xf>
    <xf numFmtId="5" fontId="38" fillId="0" borderId="0" xfId="1" applyNumberFormat="1" applyFont="1" applyFill="1" applyBorder="1"/>
    <xf numFmtId="5" fontId="39" fillId="0" borderId="0" xfId="1" applyNumberFormat="1" applyFont="1" applyFill="1" applyBorder="1"/>
    <xf numFmtId="0" fontId="37" fillId="0" borderId="0" xfId="63" applyFont="1" applyFill="1" applyAlignment="1">
      <alignment horizontal="center"/>
    </xf>
    <xf numFmtId="0" fontId="38" fillId="0" borderId="0" xfId="63" applyFont="1" applyAlignment="1">
      <alignment horizontal="left"/>
    </xf>
    <xf numFmtId="0" fontId="37" fillId="0" borderId="0" xfId="0" applyFont="1"/>
    <xf numFmtId="0" fontId="36" fillId="0" borderId="0" xfId="0" quotePrefix="1" applyFont="1" applyAlignment="1">
      <alignment horizontal="center"/>
    </xf>
    <xf numFmtId="0" fontId="37" fillId="0" borderId="0" xfId="0" applyFont="1" applyAlignment="1">
      <alignment horizontal="center"/>
    </xf>
    <xf numFmtId="0" fontId="3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38" fillId="0" borderId="0" xfId="0" applyFont="1" applyBorder="1" applyAlignment="1">
      <alignment horizontal="center"/>
    </xf>
    <xf numFmtId="0" fontId="0" fillId="0" borderId="0" xfId="0"/>
    <xf numFmtId="0" fontId="38" fillId="0" borderId="0" xfId="0" applyFont="1" applyBorder="1" applyAlignment="1">
      <alignment horizontal="center" vertical="center"/>
    </xf>
    <xf numFmtId="0" fontId="38" fillId="0" borderId="0" xfId="0" applyFont="1" applyBorder="1" applyAlignment="1">
      <alignment wrapText="1"/>
    </xf>
    <xf numFmtId="0" fontId="0" fillId="0" borderId="0" xfId="0" applyAlignment="1">
      <alignment horizontal="left" indent="1"/>
    </xf>
    <xf numFmtId="7" fontId="36" fillId="0" borderId="0" xfId="0" applyNumberFormat="1" applyFont="1" applyAlignment="1">
      <alignment horizontal="center"/>
    </xf>
    <xf numFmtId="0" fontId="37" fillId="0" borderId="0" xfId="63" applyFont="1" applyAlignment="1">
      <alignment horizontal="left"/>
    </xf>
    <xf numFmtId="0" fontId="40" fillId="0" borderId="0" xfId="0" applyFont="1" applyAlignment="1">
      <alignment horizontal="center"/>
    </xf>
    <xf numFmtId="9" fontId="6" fillId="0" borderId="0" xfId="0" applyNumberFormat="1" applyFont="1" applyBorder="1"/>
    <xf numFmtId="164" fontId="6" fillId="0" borderId="0" xfId="0" applyNumberFormat="1" applyFont="1" applyFill="1" applyBorder="1"/>
    <xf numFmtId="49" fontId="6" fillId="0" borderId="0" xfId="0" applyNumberFormat="1" applyFont="1" applyBorder="1"/>
    <xf numFmtId="0" fontId="38" fillId="0" borderId="0" xfId="0" applyFont="1" applyBorder="1" applyAlignment="1">
      <alignment horizontal="center"/>
    </xf>
    <xf numFmtId="0" fontId="38" fillId="0" borderId="0" xfId="0" applyFont="1"/>
    <xf numFmtId="0" fontId="0" fillId="0" borderId="0" xfId="0" applyBorder="1"/>
    <xf numFmtId="164" fontId="38" fillId="0" borderId="0" xfId="0" applyNumberFormat="1" applyFon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49" fontId="6" fillId="0" borderId="0" xfId="0" applyNumberFormat="1" applyFont="1" applyBorder="1" applyAlignment="1">
      <alignment horizontal="center"/>
    </xf>
    <xf numFmtId="0" fontId="38" fillId="0" borderId="0" xfId="0" applyFont="1" applyBorder="1"/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164" fontId="0" fillId="0" borderId="0" xfId="0" applyNumberFormat="1"/>
    <xf numFmtId="0" fontId="35" fillId="0" borderId="0" xfId="0" applyFont="1"/>
    <xf numFmtId="0" fontId="0" fillId="0" borderId="0" xfId="0" applyAlignment="1"/>
    <xf numFmtId="9" fontId="6" fillId="0" borderId="0" xfId="150" applyFont="1" applyBorder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indent="1"/>
    </xf>
    <xf numFmtId="0" fontId="6" fillId="0" borderId="0" xfId="63"/>
    <xf numFmtId="0" fontId="3" fillId="0" borderId="0" xfId="63" applyFont="1" applyAlignment="1">
      <alignment horizontal="center"/>
    </xf>
    <xf numFmtId="0" fontId="4" fillId="0" borderId="0" xfId="63" applyFont="1" applyAlignment="1">
      <alignment horizontal="center"/>
    </xf>
    <xf numFmtId="164" fontId="6" fillId="0" borderId="0" xfId="63" applyNumberFormat="1" applyFill="1"/>
    <xf numFmtId="0" fontId="4" fillId="0" borderId="0" xfId="63" quotePrefix="1" applyFont="1" applyAlignment="1">
      <alignment horizontal="center"/>
    </xf>
    <xf numFmtId="164" fontId="6" fillId="2" borderId="0" xfId="63" applyNumberFormat="1" applyFill="1"/>
    <xf numFmtId="164" fontId="6" fillId="0" borderId="0" xfId="149" applyNumberFormat="1" applyFont="1" applyBorder="1" applyAlignment="1">
      <alignment horizontal="center"/>
    </xf>
    <xf numFmtId="0" fontId="6" fillId="0" borderId="0" xfId="0" applyFont="1" applyBorder="1"/>
    <xf numFmtId="0" fontId="6" fillId="0" borderId="0" xfId="63" applyFont="1" applyFill="1" applyBorder="1" applyAlignment="1" applyProtection="1">
      <alignment horizontal="left"/>
      <protection locked="0"/>
    </xf>
    <xf numFmtId="0" fontId="6" fillId="0" borderId="0" xfId="0" applyFont="1" applyBorder="1" applyAlignment="1">
      <alignment horizontal="left"/>
    </xf>
    <xf numFmtId="0" fontId="6" fillId="0" borderId="0" xfId="63" applyFill="1"/>
    <xf numFmtId="49" fontId="4" fillId="0" borderId="0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36" fillId="0" borderId="0" xfId="0" applyFont="1" applyBorder="1" applyAlignment="1">
      <alignment wrapText="1"/>
    </xf>
    <xf numFmtId="0" fontId="6" fillId="0" borderId="0" xfId="63"/>
    <xf numFmtId="0" fontId="3" fillId="0" borderId="0" xfId="63" applyFont="1" applyAlignment="1">
      <alignment horizontal="center"/>
    </xf>
    <xf numFmtId="0" fontId="4" fillId="0" borderId="0" xfId="63" applyFont="1" applyAlignment="1">
      <alignment horizontal="center"/>
    </xf>
    <xf numFmtId="164" fontId="6" fillId="0" borderId="0" xfId="63" applyNumberFormat="1"/>
    <xf numFmtId="0" fontId="6" fillId="0" borderId="0" xfId="63" applyFont="1"/>
    <xf numFmtId="0" fontId="4" fillId="0" borderId="0" xfId="63" applyFont="1"/>
    <xf numFmtId="0" fontId="6" fillId="0" borderId="0" xfId="63" applyFont="1" applyAlignment="1">
      <alignment horizontal="right"/>
    </xf>
    <xf numFmtId="164" fontId="6" fillId="2" borderId="0" xfId="63" applyNumberFormat="1" applyFill="1"/>
    <xf numFmtId="164" fontId="33" fillId="2" borderId="0" xfId="63" applyNumberFormat="1" applyFont="1" applyFill="1"/>
  </cellXfs>
  <cellStyles count="170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- 20%" xfId="21"/>
    <cellStyle name="Accent1 - 40%" xfId="22"/>
    <cellStyle name="Accent1 - 60%" xfId="23"/>
    <cellStyle name="Accent1 2" xfId="20"/>
    <cellStyle name="Accent2 - 20%" xfId="25"/>
    <cellStyle name="Accent2 - 40%" xfId="26"/>
    <cellStyle name="Accent2 - 60%" xfId="27"/>
    <cellStyle name="Accent2 2" xfId="24"/>
    <cellStyle name="Accent3 - 20%" xfId="29"/>
    <cellStyle name="Accent3 - 40%" xfId="30"/>
    <cellStyle name="Accent3 - 60%" xfId="31"/>
    <cellStyle name="Accent3 2" xfId="28"/>
    <cellStyle name="Accent4 - 20%" xfId="33"/>
    <cellStyle name="Accent4 - 40%" xfId="34"/>
    <cellStyle name="Accent4 - 60%" xfId="35"/>
    <cellStyle name="Accent4 2" xfId="32"/>
    <cellStyle name="Accent5 - 20%" xfId="37"/>
    <cellStyle name="Accent5 - 40%" xfId="38"/>
    <cellStyle name="Accent5 - 60%" xfId="39"/>
    <cellStyle name="Accent5 2" xfId="36"/>
    <cellStyle name="Accent6 - 20%" xfId="41"/>
    <cellStyle name="Accent6 - 40%" xfId="42"/>
    <cellStyle name="Accent6 - 60%" xfId="43"/>
    <cellStyle name="Accent6 2" xfId="40"/>
    <cellStyle name="Bad 2" xfId="44"/>
    <cellStyle name="Calculation 2" xfId="45"/>
    <cellStyle name="Check Cell 2" xfId="46"/>
    <cellStyle name="Comma 2" xfId="48"/>
    <cellStyle name="Comma 2 2" xfId="115"/>
    <cellStyle name="Comma 2 2 2" xfId="137"/>
    <cellStyle name="Comma 2 3" xfId="136"/>
    <cellStyle name="Comma 2 4" xfId="124"/>
    <cellStyle name="Comma 2 5" xfId="114"/>
    <cellStyle name="Comma 3" xfId="47"/>
    <cellStyle name="Comma 3 2" xfId="138"/>
    <cellStyle name="Comma 4" xfId="135"/>
    <cellStyle name="Comma 5" xfId="113"/>
    <cellStyle name="Currency" xfId="149" builtinId="4"/>
    <cellStyle name="Currency 2" xfId="50"/>
    <cellStyle name="Currency 2 2" xfId="139"/>
    <cellStyle name="Currency 2 3" xfId="165"/>
    <cellStyle name="Currency 3" xfId="49"/>
    <cellStyle name="Currency 3 2" xfId="164"/>
    <cellStyle name="Currency 4" xfId="116"/>
    <cellStyle name="Emphasis 1" xfId="51"/>
    <cellStyle name="Emphasis 2" xfId="52"/>
    <cellStyle name="Emphasis 3" xfId="53"/>
    <cellStyle name="Explanatory Text 2" xfId="54"/>
    <cellStyle name="Good 2" xfId="55"/>
    <cellStyle name="Heading 1 2" xfId="56"/>
    <cellStyle name="Heading 2 2" xfId="57"/>
    <cellStyle name="Heading 3 2" xfId="58"/>
    <cellStyle name="Heading 4 2" xfId="59"/>
    <cellStyle name="Input 2" xfId="60"/>
    <cellStyle name="Linked Cell 2" xfId="61"/>
    <cellStyle name="Neutral 2" xfId="62"/>
    <cellStyle name="Normal" xfId="0" builtinId="0"/>
    <cellStyle name="Normal 2" xfId="63"/>
    <cellStyle name="Normal 2 2" xfId="117"/>
    <cellStyle name="Normal 2 2 2" xfId="141"/>
    <cellStyle name="Normal 2 3" xfId="118"/>
    <cellStyle name="Normal 2 3 2" xfId="142"/>
    <cellStyle name="Normal 2 4" xfId="119"/>
    <cellStyle name="Normal 2 4 2" xfId="143"/>
    <cellStyle name="Normal 2 5" xfId="140"/>
    <cellStyle name="Normal 2 6" xfId="123"/>
    <cellStyle name="Normal 2 6 2" xfId="163"/>
    <cellStyle name="Normal 2 6 2 2" xfId="158"/>
    <cellStyle name="Normal 2 6 2 3" xfId="153"/>
    <cellStyle name="Normal 2 6 3" xfId="161"/>
    <cellStyle name="Normal 2 6 4" xfId="155"/>
    <cellStyle name="Normal 2 6 5" xfId="169"/>
    <cellStyle name="Normal 3" xfId="112"/>
    <cellStyle name="Normal 3 2" xfId="120"/>
    <cellStyle name="Normal 3 2 2" xfId="144"/>
    <cellStyle name="Normal 4" xfId="1"/>
    <cellStyle name="Normal 4 2" xfId="145"/>
    <cellStyle name="Normal 4 3" xfId="166"/>
    <cellStyle name="Normal 5" xfId="134"/>
    <cellStyle name="Normal 5 2" xfId="148"/>
    <cellStyle name="Normal 6" xfId="122"/>
    <cellStyle name="Normal 6 2" xfId="160"/>
    <cellStyle name="Normal 6 2 2" xfId="159"/>
    <cellStyle name="Normal 6 2 3" xfId="154"/>
    <cellStyle name="Normal 6 3" xfId="162"/>
    <cellStyle name="Normal 6 4" xfId="157"/>
    <cellStyle name="Normal 6 5" xfId="168"/>
    <cellStyle name="Normal 7" xfId="156"/>
    <cellStyle name="Normal 8" xfId="152"/>
    <cellStyle name="Normal 9" xfId="151"/>
    <cellStyle name="Note 2" xfId="64"/>
    <cellStyle name="Output 2" xfId="65"/>
    <cellStyle name="Percent" xfId="150" builtinId="5"/>
    <cellStyle name="Percent 2" xfId="67"/>
    <cellStyle name="Percent 2 2" xfId="121"/>
    <cellStyle name="Percent 2 3" xfId="167"/>
    <cellStyle name="Percent 3" xfId="66"/>
    <cellStyle name="Percent 3 2" xfId="147"/>
    <cellStyle name="Percent 4" xfId="146"/>
    <cellStyle name="SAPBEXaggData" xfId="68"/>
    <cellStyle name="SAPBEXaggDataEmph" xfId="69"/>
    <cellStyle name="SAPBEXaggItem" xfId="70"/>
    <cellStyle name="SAPBEXaggItemX" xfId="71"/>
    <cellStyle name="SAPBEXchaText" xfId="72"/>
    <cellStyle name="SAPBEXexcBad7" xfId="73"/>
    <cellStyle name="SAPBEXexcBad8" xfId="74"/>
    <cellStyle name="SAPBEXexcBad9" xfId="75"/>
    <cellStyle name="SAPBEXexcCritical4" xfId="76"/>
    <cellStyle name="SAPBEXexcCritical5" xfId="77"/>
    <cellStyle name="SAPBEXexcCritical6" xfId="78"/>
    <cellStyle name="SAPBEXexcGood1" xfId="79"/>
    <cellStyle name="SAPBEXexcGood2" xfId="80"/>
    <cellStyle name="SAPBEXexcGood3" xfId="81"/>
    <cellStyle name="SAPBEXfilterDrill" xfId="82"/>
    <cellStyle name="SAPBEXfilterItem" xfId="83"/>
    <cellStyle name="SAPBEXfilterText" xfId="84"/>
    <cellStyle name="SAPBEXformats" xfId="85"/>
    <cellStyle name="SAPBEXheaderItem" xfId="86"/>
    <cellStyle name="SAPBEXheaderText" xfId="87"/>
    <cellStyle name="SAPBEXHLevel0" xfId="88"/>
    <cellStyle name="SAPBEXHLevel0 2" xfId="125"/>
    <cellStyle name="SAPBEXHLevel0X" xfId="89"/>
    <cellStyle name="SAPBEXHLevel0X 2" xfId="126"/>
    <cellStyle name="SAPBEXHLevel1" xfId="90"/>
    <cellStyle name="SAPBEXHLevel1 2" xfId="127"/>
    <cellStyle name="SAPBEXHLevel1X" xfId="91"/>
    <cellStyle name="SAPBEXHLevel1X 2" xfId="128"/>
    <cellStyle name="SAPBEXHLevel2" xfId="92"/>
    <cellStyle name="SAPBEXHLevel2 2" xfId="129"/>
    <cellStyle name="SAPBEXHLevel2X" xfId="93"/>
    <cellStyle name="SAPBEXHLevel2X 2" xfId="130"/>
    <cellStyle name="SAPBEXHLevel3" xfId="94"/>
    <cellStyle name="SAPBEXHLevel3 2" xfId="131"/>
    <cellStyle name="SAPBEXHLevel3X" xfId="95"/>
    <cellStyle name="SAPBEXHLevel3X 2" xfId="132"/>
    <cellStyle name="SAPBEXinputData" xfId="96"/>
    <cellStyle name="SAPBEXinputData 2" xfId="133"/>
    <cellStyle name="SAPBEXItemHeader" xfId="97"/>
    <cellStyle name="SAPBEXresData" xfId="98"/>
    <cellStyle name="SAPBEXresDataEmph" xfId="99"/>
    <cellStyle name="SAPBEXresItem" xfId="100"/>
    <cellStyle name="SAPBEXresItemX" xfId="101"/>
    <cellStyle name="SAPBEXstdData" xfId="102"/>
    <cellStyle name="SAPBEXstdDataEmph" xfId="103"/>
    <cellStyle name="SAPBEXstdItem" xfId="104"/>
    <cellStyle name="SAPBEXstdItemX" xfId="105"/>
    <cellStyle name="SAPBEXtitle" xfId="106"/>
    <cellStyle name="SAPBEXundefined" xfId="107"/>
    <cellStyle name="Sheet Title" xfId="108"/>
    <cellStyle name="Title 2" xfId="109"/>
    <cellStyle name="Total 2" xfId="110"/>
    <cellStyle name="Warning Text 2" xfId="1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tabSelected="1" zoomScaleNormal="100" workbookViewId="0">
      <selection activeCell="G6" sqref="G6"/>
    </sheetView>
  </sheetViews>
  <sheetFormatPr defaultRowHeight="15" x14ac:dyDescent="0.25"/>
  <cols>
    <col min="1" max="1" width="3.7109375" customWidth="1"/>
    <col min="2" max="2" width="4.7109375" style="3" customWidth="1"/>
    <col min="4" max="4" width="15.7109375" customWidth="1"/>
    <col min="5" max="5" width="6.7109375" customWidth="1"/>
    <col min="6" max="6" width="16.140625" customWidth="1"/>
  </cols>
  <sheetData>
    <row r="1" spans="1:10" x14ac:dyDescent="0.25">
      <c r="A1" s="1" t="s">
        <v>37</v>
      </c>
      <c r="B1" s="1"/>
      <c r="C1" s="7"/>
      <c r="D1" s="7"/>
      <c r="E1" s="7"/>
      <c r="F1" s="7"/>
      <c r="G1" s="7"/>
      <c r="H1" s="7"/>
      <c r="I1" s="7"/>
      <c r="J1" s="7"/>
    </row>
    <row r="2" spans="1:10" x14ac:dyDescent="0.25">
      <c r="A2" s="7"/>
      <c r="B2" s="7"/>
      <c r="C2" s="7"/>
      <c r="D2" s="7"/>
      <c r="E2" s="7"/>
      <c r="F2" s="7"/>
      <c r="G2" s="7"/>
      <c r="H2" s="7"/>
      <c r="I2" s="7"/>
      <c r="J2" s="7"/>
    </row>
    <row r="3" spans="1:10" x14ac:dyDescent="0.25">
      <c r="A3" s="1" t="s">
        <v>3</v>
      </c>
      <c r="B3" s="1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x14ac:dyDescent="0.25">
      <c r="A5" s="7"/>
      <c r="B5" s="7"/>
      <c r="C5" s="7"/>
      <c r="D5" s="2" t="s">
        <v>1</v>
      </c>
      <c r="E5" s="7"/>
      <c r="F5" s="7"/>
      <c r="G5" s="7"/>
      <c r="H5" s="7"/>
      <c r="I5" s="7"/>
      <c r="J5" s="7"/>
    </row>
    <row r="6" spans="1:10" x14ac:dyDescent="0.25">
      <c r="A6" s="7"/>
      <c r="B6" s="18" t="s">
        <v>19</v>
      </c>
      <c r="C6" s="2" t="s">
        <v>0</v>
      </c>
      <c r="D6" s="2" t="s">
        <v>2</v>
      </c>
      <c r="E6" s="7"/>
      <c r="F6" s="7"/>
      <c r="G6" s="7"/>
      <c r="H6" s="7"/>
      <c r="I6" s="7"/>
      <c r="J6" s="7"/>
    </row>
    <row r="7" spans="1:10" x14ac:dyDescent="0.25">
      <c r="A7" s="7"/>
      <c r="B7" s="19" t="s">
        <v>24</v>
      </c>
      <c r="C7" s="8">
        <v>920</v>
      </c>
      <c r="D7" s="9">
        <v>1647483.6009192574</v>
      </c>
      <c r="E7" s="7"/>
      <c r="F7" s="7"/>
      <c r="G7" s="7"/>
      <c r="H7" s="7"/>
      <c r="I7" s="7"/>
      <c r="J7" s="7"/>
    </row>
    <row r="8" spans="1:10" x14ac:dyDescent="0.25">
      <c r="A8" s="7"/>
      <c r="B8" s="19" t="s">
        <v>25</v>
      </c>
      <c r="C8" s="8">
        <v>921</v>
      </c>
      <c r="D8" s="9">
        <v>736420.4890807434</v>
      </c>
      <c r="E8" s="7"/>
      <c r="F8" s="7"/>
      <c r="G8" s="7"/>
      <c r="H8" s="7"/>
      <c r="I8" s="7"/>
      <c r="J8" s="7"/>
    </row>
    <row r="9" spans="1:10" x14ac:dyDescent="0.25">
      <c r="A9" s="7"/>
      <c r="B9" s="19" t="s">
        <v>26</v>
      </c>
      <c r="C9" s="8">
        <v>926</v>
      </c>
      <c r="D9" s="9">
        <v>2002145.4100000001</v>
      </c>
      <c r="E9" s="7"/>
      <c r="F9" s="7"/>
      <c r="G9" s="7"/>
      <c r="H9" s="7"/>
      <c r="I9" s="7"/>
      <c r="J9" s="7"/>
    </row>
    <row r="10" spans="1:10" x14ac:dyDescent="0.25">
      <c r="A10" s="7"/>
      <c r="B10" s="19" t="s">
        <v>27</v>
      </c>
      <c r="C10" s="8">
        <v>930.2</v>
      </c>
      <c r="D10" s="9">
        <v>797656.37000000011</v>
      </c>
      <c r="E10" s="7"/>
      <c r="F10" s="7"/>
      <c r="G10" s="7"/>
      <c r="H10" s="7"/>
      <c r="I10" s="7"/>
      <c r="J10" s="7"/>
    </row>
    <row r="11" spans="1:10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</row>
    <row r="12" spans="1:10" x14ac:dyDescent="0.25">
      <c r="A12" s="1" t="s">
        <v>4</v>
      </c>
      <c r="B12" s="1"/>
      <c r="C12" s="7"/>
      <c r="D12" s="7"/>
      <c r="E12" s="7"/>
      <c r="F12" s="7"/>
      <c r="G12" s="7"/>
      <c r="H12" s="7"/>
      <c r="I12" s="7"/>
      <c r="J12" s="7"/>
    </row>
    <row r="13" spans="1:10" s="3" customFormat="1" x14ac:dyDescent="0.25">
      <c r="A13" s="1"/>
      <c r="B13" s="1"/>
      <c r="C13" s="7"/>
      <c r="D13" s="7"/>
      <c r="E13" s="7"/>
      <c r="F13" s="7"/>
      <c r="G13" s="7"/>
      <c r="H13" s="7"/>
      <c r="I13" s="7"/>
      <c r="J13" s="7"/>
    </row>
    <row r="14" spans="1:10" s="3" customFormat="1" x14ac:dyDescent="0.25">
      <c r="A14" s="1"/>
      <c r="B14" s="1"/>
      <c r="C14" s="7"/>
      <c r="D14" s="4" t="s">
        <v>12</v>
      </c>
      <c r="E14" s="7"/>
      <c r="G14" s="7"/>
      <c r="H14" s="7"/>
      <c r="I14" s="7"/>
      <c r="J14" s="7"/>
    </row>
    <row r="15" spans="1:10" x14ac:dyDescent="0.25">
      <c r="A15" s="7"/>
      <c r="B15" s="7"/>
      <c r="C15" s="7"/>
      <c r="D15" s="4" t="s">
        <v>13</v>
      </c>
      <c r="E15" s="7"/>
      <c r="F15" s="52" t="s">
        <v>40</v>
      </c>
      <c r="G15" s="7"/>
      <c r="H15" s="7"/>
      <c r="I15" s="7"/>
      <c r="J15" s="7"/>
    </row>
    <row r="16" spans="1:10" x14ac:dyDescent="0.25">
      <c r="A16" s="7"/>
      <c r="B16" s="18" t="s">
        <v>19</v>
      </c>
      <c r="C16" s="2" t="s">
        <v>0</v>
      </c>
      <c r="D16" s="2" t="s">
        <v>14</v>
      </c>
      <c r="E16" s="7"/>
      <c r="F16" s="7" t="s">
        <v>57</v>
      </c>
      <c r="G16" s="7"/>
      <c r="H16" s="7"/>
      <c r="I16" s="7"/>
      <c r="J16" s="7"/>
    </row>
    <row r="17" spans="1:11" x14ac:dyDescent="0.25">
      <c r="A17" s="7"/>
      <c r="B17" s="19" t="s">
        <v>28</v>
      </c>
      <c r="C17" s="10" t="s">
        <v>9</v>
      </c>
      <c r="D17" s="20">
        <v>3769709.4758036276</v>
      </c>
      <c r="E17" s="7"/>
      <c r="F17" s="7" t="s">
        <v>58</v>
      </c>
      <c r="G17" s="7"/>
      <c r="H17" s="7"/>
      <c r="I17" s="7"/>
      <c r="J17" s="7"/>
    </row>
    <row r="18" spans="1:11" x14ac:dyDescent="0.25">
      <c r="A18" s="7"/>
      <c r="B18" s="19" t="s">
        <v>29</v>
      </c>
      <c r="C18" s="10" t="s">
        <v>10</v>
      </c>
      <c r="D18" s="20">
        <v>6937212.6666068546</v>
      </c>
      <c r="E18" s="7"/>
      <c r="F18" s="67" t="s">
        <v>59</v>
      </c>
      <c r="G18" s="69"/>
      <c r="H18" s="69"/>
      <c r="I18" s="7"/>
      <c r="J18" s="7"/>
    </row>
    <row r="19" spans="1:11" x14ac:dyDescent="0.25">
      <c r="A19" s="7"/>
      <c r="B19" s="19" t="s">
        <v>30</v>
      </c>
      <c r="C19" s="10" t="s">
        <v>11</v>
      </c>
      <c r="D19" s="21">
        <v>1952870.1658540503</v>
      </c>
      <c r="E19" s="7"/>
      <c r="F19" t="s">
        <v>56</v>
      </c>
      <c r="G19" s="7"/>
      <c r="H19" s="7"/>
      <c r="I19" s="7"/>
      <c r="J19" s="7"/>
    </row>
    <row r="20" spans="1:11" s="3" customFormat="1" x14ac:dyDescent="0.25">
      <c r="A20" s="7"/>
      <c r="B20" s="22" t="s">
        <v>31</v>
      </c>
      <c r="C20" s="11" t="s">
        <v>16</v>
      </c>
      <c r="D20" s="20">
        <f>SUM(D17:D19)</f>
        <v>12659792.308264533</v>
      </c>
      <c r="E20" s="8" t="s">
        <v>17</v>
      </c>
      <c r="F20" s="7" t="s">
        <v>18</v>
      </c>
      <c r="G20" s="7"/>
      <c r="H20" s="7"/>
      <c r="I20" s="7"/>
      <c r="J20" s="7"/>
    </row>
    <row r="21" spans="1:11" s="3" customFormat="1" x14ac:dyDescent="0.25">
      <c r="A21" s="7"/>
      <c r="B21" s="7"/>
      <c r="C21" s="12"/>
      <c r="D21" s="20"/>
      <c r="E21" s="7"/>
      <c r="F21" s="7" t="s">
        <v>35</v>
      </c>
      <c r="G21" s="7"/>
      <c r="H21" s="7"/>
      <c r="I21" s="7"/>
      <c r="J21" s="7"/>
    </row>
    <row r="22" spans="1:11" s="3" customFormat="1" x14ac:dyDescent="0.25">
      <c r="A22" s="7"/>
      <c r="B22" s="7"/>
      <c r="C22" s="12"/>
      <c r="D22" s="20"/>
      <c r="E22" s="7"/>
      <c r="F22" s="7"/>
      <c r="G22" s="7"/>
      <c r="H22" s="7"/>
      <c r="I22" s="7"/>
      <c r="J22" s="7"/>
    </row>
    <row r="23" spans="1:11" s="3" customFormat="1" x14ac:dyDescent="0.25">
      <c r="A23" s="1" t="s">
        <v>22</v>
      </c>
      <c r="B23" s="1"/>
      <c r="C23" s="7"/>
      <c r="D23" s="7"/>
      <c r="E23" s="7"/>
      <c r="F23" s="7"/>
      <c r="G23" s="7"/>
      <c r="H23" s="7"/>
      <c r="I23" s="7"/>
      <c r="J23" s="7"/>
    </row>
    <row r="24" spans="1:11" s="3" customFormat="1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</row>
    <row r="25" spans="1:11" s="3" customFormat="1" x14ac:dyDescent="0.25">
      <c r="A25" s="7"/>
      <c r="B25" s="7"/>
      <c r="C25" s="7"/>
      <c r="D25" s="2" t="s">
        <v>21</v>
      </c>
      <c r="E25" s="7"/>
      <c r="F25" s="7"/>
      <c r="G25" s="7"/>
      <c r="H25" s="7"/>
      <c r="I25" s="7"/>
      <c r="J25" s="7"/>
      <c r="K25" s="1"/>
    </row>
    <row r="26" spans="1:11" s="3" customFormat="1" x14ac:dyDescent="0.25">
      <c r="A26" s="7"/>
      <c r="B26" s="18" t="s">
        <v>19</v>
      </c>
      <c r="C26" s="2" t="s">
        <v>0</v>
      </c>
      <c r="D26" s="2" t="s">
        <v>8</v>
      </c>
      <c r="E26" s="7"/>
      <c r="F26" s="5" t="s">
        <v>38</v>
      </c>
      <c r="G26" s="7"/>
      <c r="H26" s="7"/>
      <c r="I26" s="7"/>
      <c r="J26" s="7"/>
      <c r="K26" s="1"/>
    </row>
    <row r="27" spans="1:11" s="3" customFormat="1" x14ac:dyDescent="0.25">
      <c r="A27" s="13"/>
      <c r="B27" s="22" t="s">
        <v>23</v>
      </c>
      <c r="C27" s="14">
        <v>930.2</v>
      </c>
      <c r="D27" s="15">
        <v>5926564</v>
      </c>
      <c r="E27" s="13"/>
      <c r="F27" s="13" t="s">
        <v>91</v>
      </c>
      <c r="G27" s="13"/>
      <c r="H27" s="13"/>
      <c r="I27" s="13"/>
      <c r="J27" s="13"/>
      <c r="K27" s="6"/>
    </row>
    <row r="28" spans="1:11" s="48" customFormat="1" x14ac:dyDescent="0.25">
      <c r="A28" s="7"/>
      <c r="B28" s="19"/>
      <c r="C28" s="8"/>
      <c r="D28" s="16"/>
      <c r="E28" s="7"/>
      <c r="F28" s="7"/>
      <c r="G28" s="7"/>
      <c r="H28" s="7"/>
      <c r="I28" s="7"/>
      <c r="J28" s="7"/>
      <c r="K28" s="49"/>
    </row>
    <row r="29" spans="1:11" s="3" customFormat="1" x14ac:dyDescent="0.25">
      <c r="A29" s="7"/>
      <c r="B29" s="36" t="s">
        <v>40</v>
      </c>
      <c r="C29" s="8"/>
      <c r="D29" s="16"/>
      <c r="E29" s="7"/>
      <c r="F29" s="7"/>
      <c r="G29" s="7"/>
      <c r="H29" s="7"/>
      <c r="I29" s="7"/>
      <c r="J29" s="7"/>
      <c r="K29" s="1"/>
    </row>
    <row r="30" spans="1:11" s="3" customFormat="1" x14ac:dyDescent="0.25">
      <c r="A30" s="7"/>
      <c r="B30" s="23" t="s">
        <v>92</v>
      </c>
      <c r="C30" s="8"/>
      <c r="D30" s="16"/>
      <c r="E30" s="7"/>
      <c r="F30" s="7"/>
      <c r="G30" s="7"/>
      <c r="H30" s="7"/>
      <c r="I30" s="7"/>
      <c r="J30" s="7"/>
      <c r="K30" s="1"/>
    </row>
    <row r="31" spans="1:11" s="3" customFormat="1" x14ac:dyDescent="0.25">
      <c r="A31" s="7"/>
      <c r="B31" s="7"/>
      <c r="C31" s="8"/>
      <c r="D31" s="9"/>
      <c r="E31" s="7"/>
      <c r="F31" s="7"/>
      <c r="G31" s="7"/>
      <c r="H31" s="7"/>
      <c r="I31" s="7"/>
      <c r="J31" s="7"/>
      <c r="K31" s="1"/>
    </row>
    <row r="32" spans="1:11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</row>
    <row r="33" spans="1:10" x14ac:dyDescent="0.25">
      <c r="A33" s="1" t="s">
        <v>54</v>
      </c>
      <c r="B33" s="1"/>
      <c r="C33" s="7"/>
      <c r="D33" s="7"/>
      <c r="E33" s="7"/>
      <c r="F33" s="7"/>
      <c r="G33" s="7"/>
      <c r="H33" s="7"/>
      <c r="I33" s="7"/>
      <c r="J33" s="7"/>
    </row>
    <row r="34" spans="1:10" x14ac:dyDescent="0.25">
      <c r="A34" s="7"/>
      <c r="B34" s="12" t="s">
        <v>36</v>
      </c>
      <c r="C34" s="7"/>
      <c r="D34" s="7"/>
      <c r="E34" s="7"/>
      <c r="F34" s="7"/>
      <c r="G34" s="7"/>
      <c r="H34" s="7"/>
      <c r="I34" s="7"/>
      <c r="J34" s="7"/>
    </row>
    <row r="35" spans="1:10" x14ac:dyDescent="0.25">
      <c r="A35" s="7"/>
      <c r="B35" s="7"/>
      <c r="C35" s="24"/>
      <c r="D35" s="7"/>
      <c r="E35" s="7"/>
      <c r="F35" s="25" t="s">
        <v>5</v>
      </c>
      <c r="G35" s="7"/>
      <c r="H35" s="7"/>
      <c r="I35" s="7"/>
      <c r="J35" s="7"/>
    </row>
    <row r="36" spans="1:10" x14ac:dyDescent="0.25">
      <c r="A36" s="7"/>
      <c r="B36" s="7"/>
      <c r="C36" s="7"/>
      <c r="D36" s="7"/>
      <c r="E36" s="7"/>
      <c r="F36" s="26" t="s">
        <v>1</v>
      </c>
      <c r="G36" s="7"/>
      <c r="H36" s="7"/>
      <c r="I36" s="7"/>
      <c r="J36" s="7"/>
    </row>
    <row r="37" spans="1:10" x14ac:dyDescent="0.25">
      <c r="A37" s="7"/>
      <c r="B37" s="7"/>
      <c r="C37" s="7"/>
      <c r="D37" s="7"/>
      <c r="E37" s="7"/>
      <c r="F37" s="26" t="s">
        <v>6</v>
      </c>
      <c r="G37" s="7"/>
      <c r="H37" s="7"/>
      <c r="I37" s="7"/>
      <c r="J37" s="7"/>
    </row>
    <row r="38" spans="1:10" x14ac:dyDescent="0.25">
      <c r="A38" s="7"/>
      <c r="B38" s="7"/>
      <c r="C38" s="7"/>
      <c r="D38" s="2" t="s">
        <v>15</v>
      </c>
      <c r="E38" s="27" t="s">
        <v>7</v>
      </c>
      <c r="F38" s="26" t="s">
        <v>8</v>
      </c>
      <c r="G38" s="7"/>
      <c r="H38" s="5" t="s">
        <v>20</v>
      </c>
      <c r="I38" s="7"/>
      <c r="J38" s="7"/>
    </row>
    <row r="39" spans="1:10" x14ac:dyDescent="0.25">
      <c r="A39" s="7"/>
      <c r="B39" s="7"/>
      <c r="C39" s="7"/>
      <c r="D39" s="26">
        <v>24</v>
      </c>
      <c r="E39" s="8">
        <v>920</v>
      </c>
      <c r="F39" s="17">
        <f>ROUND(D7-D20, 0)</f>
        <v>-11012309</v>
      </c>
      <c r="G39" s="7"/>
      <c r="H39" s="7" t="s">
        <v>32</v>
      </c>
      <c r="I39" s="7"/>
      <c r="J39" s="7"/>
    </row>
    <row r="40" spans="1:10" x14ac:dyDescent="0.25">
      <c r="A40" s="7"/>
      <c r="B40" s="7"/>
      <c r="C40" s="7"/>
      <c r="D40" s="26">
        <f>D39+1</f>
        <v>25</v>
      </c>
      <c r="E40" s="8">
        <v>921</v>
      </c>
      <c r="F40" s="17">
        <f>ROUND(D8,0)</f>
        <v>736420</v>
      </c>
      <c r="G40" s="7"/>
      <c r="H40" s="7" t="s">
        <v>33</v>
      </c>
      <c r="I40" s="7"/>
      <c r="J40" s="7"/>
    </row>
    <row r="41" spans="1:10" x14ac:dyDescent="0.25">
      <c r="A41" s="7"/>
      <c r="B41" s="7"/>
      <c r="C41" s="7"/>
      <c r="D41" s="26">
        <f t="shared" ref="D41:D52" si="0">D40+1</f>
        <v>26</v>
      </c>
      <c r="E41" s="8">
        <v>922</v>
      </c>
      <c r="F41" s="17"/>
      <c r="G41" s="7"/>
      <c r="H41" s="7"/>
      <c r="I41" s="7"/>
      <c r="J41" s="7"/>
    </row>
    <row r="42" spans="1:10" x14ac:dyDescent="0.25">
      <c r="A42" s="7"/>
      <c r="B42" s="7"/>
      <c r="C42" s="7"/>
      <c r="D42" s="26">
        <f t="shared" si="0"/>
        <v>27</v>
      </c>
      <c r="E42" s="8">
        <v>923</v>
      </c>
      <c r="F42" s="17"/>
      <c r="G42" s="7"/>
      <c r="H42" s="7"/>
      <c r="I42" s="7"/>
      <c r="J42" s="7"/>
    </row>
    <row r="43" spans="1:10" x14ac:dyDescent="0.25">
      <c r="A43" s="7"/>
      <c r="B43" s="7"/>
      <c r="C43" s="7"/>
      <c r="D43" s="26">
        <f t="shared" si="0"/>
        <v>28</v>
      </c>
      <c r="E43" s="8">
        <v>924</v>
      </c>
      <c r="F43" s="17"/>
      <c r="G43" s="7"/>
      <c r="H43" s="7"/>
      <c r="I43" s="7"/>
      <c r="J43" s="7"/>
    </row>
    <row r="44" spans="1:10" x14ac:dyDescent="0.25">
      <c r="A44" s="7"/>
      <c r="B44" s="7"/>
      <c r="C44" s="7"/>
      <c r="D44" s="26">
        <f t="shared" si="0"/>
        <v>29</v>
      </c>
      <c r="E44" s="8">
        <v>925</v>
      </c>
      <c r="F44" s="17"/>
      <c r="G44" s="7"/>
      <c r="H44" s="7"/>
      <c r="I44" s="7"/>
      <c r="J44" s="7"/>
    </row>
    <row r="45" spans="1:10" x14ac:dyDescent="0.25">
      <c r="A45" s="7"/>
      <c r="B45" s="7"/>
      <c r="C45" s="7"/>
      <c r="D45" s="26">
        <f t="shared" si="0"/>
        <v>30</v>
      </c>
      <c r="E45" s="8">
        <v>926</v>
      </c>
      <c r="F45" s="17">
        <f>ROUND(D9,0)</f>
        <v>2002145</v>
      </c>
      <c r="G45" s="7"/>
      <c r="H45" s="7" t="s">
        <v>34</v>
      </c>
      <c r="I45" s="7"/>
      <c r="J45" s="7"/>
    </row>
    <row r="46" spans="1:10" x14ac:dyDescent="0.25">
      <c r="A46" s="7"/>
      <c r="B46" s="7"/>
      <c r="C46" s="7"/>
      <c r="D46" s="26">
        <f t="shared" si="0"/>
        <v>31</v>
      </c>
      <c r="E46" s="8">
        <v>927</v>
      </c>
      <c r="F46" s="15"/>
      <c r="G46" s="7"/>
      <c r="H46" s="57" t="s">
        <v>53</v>
      </c>
      <c r="I46" s="7"/>
      <c r="J46" s="7"/>
    </row>
    <row r="47" spans="1:10" x14ac:dyDescent="0.25">
      <c r="A47" s="7"/>
      <c r="B47" s="7"/>
      <c r="C47" s="7"/>
      <c r="D47" s="26">
        <f t="shared" si="0"/>
        <v>32</v>
      </c>
      <c r="E47" s="8">
        <v>928</v>
      </c>
      <c r="F47" s="17"/>
      <c r="G47" s="7"/>
      <c r="H47" s="7"/>
      <c r="I47" s="7"/>
      <c r="J47" s="7"/>
    </row>
    <row r="48" spans="1:10" x14ac:dyDescent="0.25">
      <c r="A48" s="7"/>
      <c r="B48" s="7"/>
      <c r="C48" s="7"/>
      <c r="D48" s="26">
        <f t="shared" si="0"/>
        <v>33</v>
      </c>
      <c r="E48" s="8">
        <v>929</v>
      </c>
      <c r="F48" s="17"/>
      <c r="G48" s="7"/>
      <c r="H48" s="7"/>
      <c r="I48" s="7"/>
      <c r="J48" s="7"/>
    </row>
    <row r="49" spans="1:10" x14ac:dyDescent="0.25">
      <c r="A49" s="7"/>
      <c r="B49" s="7"/>
      <c r="C49" s="7"/>
      <c r="D49" s="26">
        <f t="shared" si="0"/>
        <v>34</v>
      </c>
      <c r="E49" s="8">
        <v>930.1</v>
      </c>
      <c r="F49" s="17"/>
      <c r="G49" s="7"/>
      <c r="H49" s="7"/>
      <c r="I49" s="7"/>
      <c r="J49" s="7"/>
    </row>
    <row r="50" spans="1:10" x14ac:dyDescent="0.25">
      <c r="A50" s="7"/>
      <c r="B50" s="7"/>
      <c r="C50" s="7"/>
      <c r="D50" s="26">
        <f t="shared" si="0"/>
        <v>35</v>
      </c>
      <c r="E50" s="8">
        <v>930.2</v>
      </c>
      <c r="F50" s="17">
        <f>ROUND(D10+ D27,0)</f>
        <v>6724220</v>
      </c>
      <c r="G50" s="7"/>
      <c r="H50" s="7" t="s">
        <v>90</v>
      </c>
      <c r="I50" s="7"/>
      <c r="J50" s="7"/>
    </row>
    <row r="51" spans="1:10" x14ac:dyDescent="0.25">
      <c r="A51" s="7"/>
      <c r="B51" s="7"/>
      <c r="C51" s="7"/>
      <c r="D51" s="26">
        <f t="shared" si="0"/>
        <v>36</v>
      </c>
      <c r="E51" s="8">
        <v>931</v>
      </c>
      <c r="F51" s="17"/>
      <c r="G51" s="7"/>
      <c r="H51" s="7"/>
      <c r="I51" s="7"/>
      <c r="J51" s="7"/>
    </row>
    <row r="52" spans="1:10" x14ac:dyDescent="0.25">
      <c r="A52" s="7"/>
      <c r="B52" s="7"/>
      <c r="C52" s="7"/>
      <c r="D52" s="26">
        <f t="shared" si="0"/>
        <v>37</v>
      </c>
      <c r="E52" s="8">
        <v>935</v>
      </c>
      <c r="F52" s="17"/>
      <c r="G52" s="7"/>
      <c r="H52" s="7"/>
      <c r="I52" s="7"/>
      <c r="J52" s="7"/>
    </row>
  </sheetData>
  <pageMargins left="0.7" right="0.7" top="0.75" bottom="0.75" header="0.3" footer="0.3"/>
  <pageSetup scale="85" orientation="portrait" r:id="rId1"/>
  <headerFooter>
    <oddHeader>&amp;RWP-Schedule 20
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view="pageLayout" topLeftCell="A100" zoomScaleNormal="100" workbookViewId="0">
      <selection activeCell="D62" sqref="D62"/>
    </sheetView>
  </sheetViews>
  <sheetFormatPr defaultRowHeight="15" x14ac:dyDescent="0.25"/>
  <cols>
    <col min="1" max="1" width="4.7109375" customWidth="1"/>
    <col min="2" max="2" width="5.7109375" customWidth="1"/>
    <col min="3" max="3" width="24.140625" customWidth="1"/>
    <col min="4" max="4" width="27.85546875" customWidth="1"/>
    <col min="5" max="5" width="15.28515625" customWidth="1"/>
    <col min="6" max="7" width="13.7109375" customWidth="1"/>
  </cols>
  <sheetData>
    <row r="1" spans="1:8" x14ac:dyDescent="0.25">
      <c r="A1" s="1" t="s">
        <v>39</v>
      </c>
    </row>
    <row r="3" spans="1:8" x14ac:dyDescent="0.25">
      <c r="A3" s="24" t="s">
        <v>61</v>
      </c>
    </row>
    <row r="4" spans="1:8" s="48" customFormat="1" x14ac:dyDescent="0.25">
      <c r="B4" s="42"/>
    </row>
    <row r="5" spans="1:8" x14ac:dyDescent="0.25">
      <c r="E5" s="51" t="s">
        <v>46</v>
      </c>
    </row>
    <row r="6" spans="1:8" x14ac:dyDescent="0.25">
      <c r="B6" s="27" t="s">
        <v>41</v>
      </c>
      <c r="C6" s="50" t="s">
        <v>38</v>
      </c>
      <c r="D6" s="35" t="s">
        <v>12</v>
      </c>
      <c r="E6" s="50" t="s">
        <v>20</v>
      </c>
      <c r="F6" s="42"/>
      <c r="G6" s="48"/>
    </row>
    <row r="7" spans="1:8" x14ac:dyDescent="0.25">
      <c r="B7" s="41">
        <v>1</v>
      </c>
      <c r="C7" s="40" t="s">
        <v>42</v>
      </c>
      <c r="D7" s="39">
        <v>127415137.73999999</v>
      </c>
      <c r="E7" s="34" t="s">
        <v>47</v>
      </c>
      <c r="F7" s="42"/>
      <c r="G7" s="55"/>
    </row>
    <row r="8" spans="1:8" x14ac:dyDescent="0.25">
      <c r="B8" s="41">
        <v>2</v>
      </c>
      <c r="C8" s="40" t="s">
        <v>43</v>
      </c>
      <c r="D8" s="38">
        <v>0.18</v>
      </c>
      <c r="E8" s="34" t="s">
        <v>55</v>
      </c>
      <c r="F8" s="42"/>
      <c r="G8" s="55"/>
    </row>
    <row r="9" spans="1:8" x14ac:dyDescent="0.25">
      <c r="B9" s="41">
        <v>3</v>
      </c>
      <c r="C9" s="40" t="s">
        <v>44</v>
      </c>
      <c r="D9" s="53">
        <f>ROUND(D7*D8, 0)</f>
        <v>22934725</v>
      </c>
      <c r="E9" s="34" t="s">
        <v>45</v>
      </c>
      <c r="F9" s="42"/>
      <c r="G9" s="55"/>
    </row>
    <row r="10" spans="1:8" x14ac:dyDescent="0.25">
      <c r="B10" s="42"/>
      <c r="F10" s="37"/>
      <c r="G10" s="54"/>
    </row>
    <row r="12" spans="1:8" x14ac:dyDescent="0.25">
      <c r="A12" s="49" t="s">
        <v>60</v>
      </c>
      <c r="B12" s="49"/>
      <c r="C12" s="7"/>
      <c r="D12" s="7"/>
      <c r="E12" s="7"/>
      <c r="F12" s="7"/>
      <c r="G12" s="7"/>
      <c r="H12" s="7"/>
    </row>
    <row r="13" spans="1:8" x14ac:dyDescent="0.25">
      <c r="A13" s="7"/>
      <c r="B13" s="12" t="s">
        <v>36</v>
      </c>
      <c r="C13" s="7"/>
      <c r="D13" s="7"/>
      <c r="E13" s="7"/>
      <c r="F13" s="7"/>
      <c r="G13" s="7"/>
      <c r="H13" s="7"/>
    </row>
    <row r="14" spans="1:8" x14ac:dyDescent="0.25">
      <c r="A14" s="7"/>
      <c r="B14" s="7"/>
      <c r="C14" s="7"/>
      <c r="D14" s="63" t="s">
        <v>48</v>
      </c>
      <c r="E14" s="7"/>
      <c r="F14" s="7"/>
    </row>
    <row r="15" spans="1:8" x14ac:dyDescent="0.25">
      <c r="A15" s="7"/>
      <c r="B15" s="7"/>
      <c r="C15" s="7"/>
      <c r="D15" s="59"/>
      <c r="E15" s="7"/>
      <c r="F15" s="7"/>
    </row>
    <row r="16" spans="1:8" x14ac:dyDescent="0.25">
      <c r="A16" s="7"/>
      <c r="B16" s="7"/>
      <c r="C16" s="7"/>
      <c r="D16" s="60" t="s">
        <v>49</v>
      </c>
      <c r="E16" s="7"/>
      <c r="F16" s="7"/>
    </row>
    <row r="17" spans="1:6" x14ac:dyDescent="0.25">
      <c r="A17" s="7"/>
      <c r="B17" s="27" t="s">
        <v>41</v>
      </c>
      <c r="C17" s="27" t="s">
        <v>7</v>
      </c>
      <c r="D17" s="61" t="s">
        <v>50</v>
      </c>
      <c r="E17" s="50" t="s">
        <v>51</v>
      </c>
    </row>
    <row r="18" spans="1:6" x14ac:dyDescent="0.25">
      <c r="A18" s="7"/>
      <c r="B18" s="26">
        <v>24</v>
      </c>
      <c r="C18" s="8">
        <v>920</v>
      </c>
      <c r="D18" s="62"/>
      <c r="E18" s="58" t="s">
        <v>53</v>
      </c>
      <c r="F18" s="7"/>
    </row>
    <row r="19" spans="1:6" x14ac:dyDescent="0.25">
      <c r="A19" s="7"/>
      <c r="B19" s="26">
        <f>B18+1</f>
        <v>25</v>
      </c>
      <c r="C19" s="8">
        <v>921</v>
      </c>
      <c r="D19" s="64"/>
      <c r="E19" s="7"/>
      <c r="F19" s="7"/>
    </row>
    <row r="20" spans="1:6" x14ac:dyDescent="0.25">
      <c r="A20" s="7"/>
      <c r="B20" s="26">
        <f t="shared" ref="B20:B31" si="0">B19+1</f>
        <v>26</v>
      </c>
      <c r="C20" s="8">
        <v>922</v>
      </c>
      <c r="D20" s="64">
        <v>-22934725</v>
      </c>
      <c r="E20" s="58" t="s">
        <v>52</v>
      </c>
      <c r="F20" s="7"/>
    </row>
    <row r="21" spans="1:6" x14ac:dyDescent="0.25">
      <c r="A21" s="7"/>
      <c r="B21" s="26">
        <f t="shared" si="0"/>
        <v>27</v>
      </c>
      <c r="C21" s="8">
        <v>923</v>
      </c>
      <c r="D21" s="64"/>
      <c r="E21" s="7"/>
      <c r="F21" s="7"/>
    </row>
    <row r="22" spans="1:6" x14ac:dyDescent="0.25">
      <c r="A22" s="7"/>
      <c r="B22" s="26">
        <f t="shared" si="0"/>
        <v>28</v>
      </c>
      <c r="C22" s="8">
        <v>924</v>
      </c>
      <c r="D22" s="64"/>
      <c r="E22" s="7"/>
      <c r="F22" s="7"/>
    </row>
    <row r="23" spans="1:6" x14ac:dyDescent="0.25">
      <c r="A23" s="7"/>
      <c r="B23" s="26">
        <f t="shared" si="0"/>
        <v>29</v>
      </c>
      <c r="C23" s="8">
        <v>925</v>
      </c>
      <c r="D23" s="64"/>
      <c r="E23" s="7"/>
      <c r="F23" s="7"/>
    </row>
    <row r="24" spans="1:6" x14ac:dyDescent="0.25">
      <c r="A24" s="7"/>
      <c r="B24" s="26">
        <f t="shared" si="0"/>
        <v>30</v>
      </c>
      <c r="C24" s="8">
        <v>926</v>
      </c>
      <c r="D24" s="64"/>
      <c r="E24" s="7"/>
      <c r="F24" s="7"/>
    </row>
    <row r="25" spans="1:6" x14ac:dyDescent="0.25">
      <c r="A25" s="7"/>
      <c r="B25" s="26">
        <f t="shared" si="0"/>
        <v>31</v>
      </c>
      <c r="C25" s="8">
        <v>927</v>
      </c>
      <c r="D25" s="62"/>
      <c r="E25" s="58" t="s">
        <v>53</v>
      </c>
      <c r="F25" s="7"/>
    </row>
    <row r="26" spans="1:6" x14ac:dyDescent="0.25">
      <c r="A26" s="7"/>
      <c r="B26" s="26">
        <f t="shared" si="0"/>
        <v>32</v>
      </c>
      <c r="C26" s="8">
        <v>928</v>
      </c>
      <c r="D26" s="64"/>
      <c r="E26" s="7"/>
      <c r="F26" s="7"/>
    </row>
    <row r="27" spans="1:6" x14ac:dyDescent="0.25">
      <c r="A27" s="7"/>
      <c r="B27" s="26">
        <f t="shared" si="0"/>
        <v>33</v>
      </c>
      <c r="C27" s="8">
        <v>929</v>
      </c>
      <c r="D27" s="64"/>
      <c r="E27" s="7"/>
      <c r="F27" s="7"/>
    </row>
    <row r="28" spans="1:6" x14ac:dyDescent="0.25">
      <c r="A28" s="7"/>
      <c r="B28" s="26">
        <f t="shared" si="0"/>
        <v>34</v>
      </c>
      <c r="C28" s="8">
        <v>930.1</v>
      </c>
      <c r="D28" s="64"/>
      <c r="E28" s="7"/>
      <c r="F28" s="7"/>
    </row>
    <row r="29" spans="1:6" x14ac:dyDescent="0.25">
      <c r="A29" s="7"/>
      <c r="B29" s="26">
        <f t="shared" si="0"/>
        <v>35</v>
      </c>
      <c r="C29" s="8">
        <v>930.2</v>
      </c>
      <c r="D29" s="64"/>
      <c r="E29" s="7"/>
      <c r="F29" s="7"/>
    </row>
    <row r="30" spans="1:6" x14ac:dyDescent="0.25">
      <c r="A30" s="7"/>
      <c r="B30" s="26">
        <f t="shared" si="0"/>
        <v>36</v>
      </c>
      <c r="C30" s="8">
        <v>931</v>
      </c>
      <c r="D30" s="64"/>
      <c r="E30" s="7"/>
      <c r="F30" s="7"/>
    </row>
    <row r="31" spans="1:6" x14ac:dyDescent="0.25">
      <c r="A31" s="7"/>
      <c r="B31" s="26">
        <f t="shared" si="0"/>
        <v>37</v>
      </c>
      <c r="C31" s="8">
        <v>935</v>
      </c>
      <c r="D31" s="64"/>
      <c r="E31" s="7"/>
      <c r="F31" s="7"/>
    </row>
    <row r="34" spans="1:7" x14ac:dyDescent="0.25">
      <c r="A34" s="49" t="s">
        <v>62</v>
      </c>
    </row>
    <row r="36" spans="1:7" ht="39" x14ac:dyDescent="0.25">
      <c r="B36" s="33"/>
      <c r="C36" s="72" t="s">
        <v>63</v>
      </c>
      <c r="D36" s="71" t="s">
        <v>64</v>
      </c>
      <c r="E36" s="71" t="s">
        <v>65</v>
      </c>
      <c r="F36" s="70" t="s">
        <v>66</v>
      </c>
      <c r="G36" s="71" t="s">
        <v>67</v>
      </c>
    </row>
    <row r="37" spans="1:7" x14ac:dyDescent="0.25">
      <c r="B37" s="27" t="s">
        <v>41</v>
      </c>
      <c r="C37" s="47"/>
      <c r="D37" s="28" t="s">
        <v>68</v>
      </c>
      <c r="E37" s="28" t="s">
        <v>69</v>
      </c>
      <c r="F37" s="46" t="s">
        <v>88</v>
      </c>
      <c r="G37" s="28" t="s">
        <v>89</v>
      </c>
    </row>
    <row r="38" spans="1:7" x14ac:dyDescent="0.25">
      <c r="B38" s="32">
        <v>1</v>
      </c>
      <c r="C38" s="47" t="s">
        <v>70</v>
      </c>
      <c r="D38" s="65">
        <v>42653280.030000016</v>
      </c>
      <c r="E38" s="56">
        <v>0.32792093434900838</v>
      </c>
      <c r="F38" s="65">
        <f>D9*E38</f>
        <v>7520776.4510375615</v>
      </c>
      <c r="G38" s="45">
        <f>D38-F38</f>
        <v>35132503.578962453</v>
      </c>
    </row>
    <row r="39" spans="1:7" x14ac:dyDescent="0.25">
      <c r="B39" s="32">
        <v>2</v>
      </c>
      <c r="C39" s="66" t="s">
        <v>71</v>
      </c>
      <c r="D39" s="65">
        <v>18377593.049999986</v>
      </c>
      <c r="E39" s="56">
        <v>0.14128802004917781</v>
      </c>
      <c r="F39" s="65">
        <f>D9*E39</f>
        <v>3240401.8856223798</v>
      </c>
      <c r="G39" s="45">
        <f t="shared" ref="G39:G41" si="1">D39-F39</f>
        <v>15137191.164377606</v>
      </c>
    </row>
    <row r="40" spans="1:7" x14ac:dyDescent="0.25">
      <c r="B40" s="32">
        <v>3</v>
      </c>
      <c r="C40" s="66" t="s">
        <v>72</v>
      </c>
      <c r="D40" s="65">
        <v>23222685.799999997</v>
      </c>
      <c r="E40" s="56">
        <v>0.1785373790778417</v>
      </c>
      <c r="F40" s="65">
        <f>D9*E40</f>
        <v>4094705.691371053</v>
      </c>
      <c r="G40" s="45">
        <f t="shared" si="1"/>
        <v>19127980.108628944</v>
      </c>
    </row>
    <row r="41" spans="1:7" x14ac:dyDescent="0.25">
      <c r="B41" s="32">
        <v>4</v>
      </c>
      <c r="C41" s="66" t="s">
        <v>73</v>
      </c>
      <c r="D41" s="65">
        <v>45818283.330000103</v>
      </c>
      <c r="E41" s="56">
        <v>0.35225366652397216</v>
      </c>
      <c r="F41" s="65">
        <f>D9*E41</f>
        <v>8078840.9719690075</v>
      </c>
      <c r="G41" s="45">
        <f t="shared" si="1"/>
        <v>37739442.358031094</v>
      </c>
    </row>
    <row r="42" spans="1:7" x14ac:dyDescent="0.25">
      <c r="B42" s="43"/>
      <c r="C42" s="43"/>
      <c r="D42" s="44"/>
      <c r="E42" s="30"/>
      <c r="F42" s="44"/>
      <c r="G42" s="44"/>
    </row>
    <row r="43" spans="1:7" x14ac:dyDescent="0.25">
      <c r="B43" s="32">
        <v>5</v>
      </c>
      <c r="C43" s="68" t="s">
        <v>74</v>
      </c>
      <c r="D43" s="65">
        <v>130071842.2100001</v>
      </c>
      <c r="E43" s="56">
        <v>1</v>
      </c>
      <c r="F43" s="65">
        <f>SUM(F38:F41)</f>
        <v>22934725.000000004</v>
      </c>
      <c r="G43" s="65">
        <f>SUM(G38:G41)</f>
        <v>107137117.2100001</v>
      </c>
    </row>
    <row r="44" spans="1:7" s="31" customFormat="1" x14ac:dyDescent="0.25">
      <c r="C44" s="68"/>
      <c r="D44" s="65"/>
      <c r="E44" s="56"/>
      <c r="F44" s="65"/>
      <c r="G44" s="65"/>
    </row>
    <row r="45" spans="1:7" s="31" customFormat="1" x14ac:dyDescent="0.25">
      <c r="B45" s="52" t="s">
        <v>87</v>
      </c>
      <c r="C45" s="68"/>
      <c r="D45" s="65"/>
      <c r="E45" s="56"/>
      <c r="F45" s="65"/>
      <c r="G45" s="65"/>
    </row>
    <row r="46" spans="1:7" s="31" customFormat="1" x14ac:dyDescent="0.25">
      <c r="B46" s="29" t="s">
        <v>86</v>
      </c>
      <c r="C46" s="68"/>
      <c r="D46" s="65"/>
      <c r="E46" s="56"/>
      <c r="F46" s="65"/>
      <c r="G46" s="65"/>
    </row>
    <row r="48" spans="1:7" x14ac:dyDescent="0.25">
      <c r="A48" s="49" t="s">
        <v>75</v>
      </c>
    </row>
    <row r="49" spans="2:6" x14ac:dyDescent="0.25">
      <c r="B49" s="12" t="s">
        <v>36</v>
      </c>
    </row>
    <row r="51" spans="2:6" x14ac:dyDescent="0.25">
      <c r="B51" s="73"/>
      <c r="C51" s="73" t="s">
        <v>76</v>
      </c>
      <c r="D51" s="73"/>
      <c r="E51" s="73"/>
    </row>
    <row r="52" spans="2:6" x14ac:dyDescent="0.25">
      <c r="B52" s="73"/>
      <c r="C52" s="73"/>
      <c r="D52" s="78" t="s">
        <v>77</v>
      </c>
      <c r="E52" s="75" t="s">
        <v>12</v>
      </c>
      <c r="F52" s="50" t="s">
        <v>51</v>
      </c>
    </row>
    <row r="53" spans="2:6" x14ac:dyDescent="0.25">
      <c r="C53" s="74" t="s">
        <v>78</v>
      </c>
      <c r="D53" s="73" t="s">
        <v>70</v>
      </c>
      <c r="E53" s="80">
        <v>35132503.646776505</v>
      </c>
      <c r="F53" s="34" t="s">
        <v>82</v>
      </c>
    </row>
    <row r="54" spans="2:6" x14ac:dyDescent="0.25">
      <c r="C54" s="74" t="s">
        <v>79</v>
      </c>
      <c r="D54" s="77" t="s">
        <v>71</v>
      </c>
      <c r="E54" s="80">
        <v>15137191.193595968</v>
      </c>
      <c r="F54" s="34" t="s">
        <v>83</v>
      </c>
    </row>
    <row r="55" spans="2:6" x14ac:dyDescent="0.25">
      <c r="C55" s="74" t="s">
        <v>80</v>
      </c>
      <c r="D55" s="77" t="s">
        <v>72</v>
      </c>
      <c r="E55" s="80">
        <v>19127980.145550475</v>
      </c>
      <c r="F55" s="34" t="s">
        <v>84</v>
      </c>
    </row>
    <row r="56" spans="2:6" x14ac:dyDescent="0.25">
      <c r="C56" s="74" t="s">
        <v>81</v>
      </c>
      <c r="D56" s="77" t="s">
        <v>73</v>
      </c>
      <c r="E56" s="81">
        <v>37739442.430877157</v>
      </c>
      <c r="F56" s="34" t="s">
        <v>85</v>
      </c>
    </row>
    <row r="57" spans="2:6" x14ac:dyDescent="0.25">
      <c r="B57" s="73"/>
      <c r="C57" s="73"/>
      <c r="D57" s="79" t="s">
        <v>16</v>
      </c>
      <c r="E57" s="76">
        <v>107137117.41680011</v>
      </c>
    </row>
  </sheetData>
  <pageMargins left="0.7" right="0.7" top="0.75" bottom="0.75" header="0.3" footer="0.3"/>
  <pageSetup scale="85" orientation="portrait" r:id="rId1"/>
  <headerFooter>
    <oddHeader>&amp;RWP-Schedule 20
&amp;P of &amp;N</oddHeader>
  </headerFooter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ShareholderAndOther</vt:lpstr>
      <vt:lpstr>ResultsSharing</vt:lpstr>
    </vt:vector>
  </TitlesOfParts>
  <Company>Southern California Edison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Hansen, Berton J</dc:creator>
  <cp:lastModifiedBy>Ocegueda, Antonio</cp:lastModifiedBy>
  <cp:lastPrinted>2012-06-08T22:05:17Z</cp:lastPrinted>
  <dcterms:created xsi:type="dcterms:W3CDTF">2012-05-02T16:36:53Z</dcterms:created>
  <dcterms:modified xsi:type="dcterms:W3CDTF">2012-06-08T22:05:30Z</dcterms:modified>
</cp:coreProperties>
</file>